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Owner\Downloads\"/>
    </mc:Choice>
  </mc:AlternateContent>
  <xr:revisionPtr revIDLastSave="0" documentId="13_ncr:1_{EB621B72-1D15-4761-8332-FC4AEC2B04B6}" xr6:coauthVersionLast="47" xr6:coauthVersionMax="47" xr10:uidLastSave="{00000000-0000-0000-0000-000000000000}"/>
  <bookViews>
    <workbookView xWindow="-110" yWindow="-110" windowWidth="19420" windowHeight="10560" xr2:uid="{00000000-000D-0000-FFFF-FFFF00000000}"/>
  </bookViews>
  <sheets>
    <sheet name="2022申込書 プライマリ" sheetId="4" r:id="rId1"/>
    <sheet name="2022申込書 (2)解説" sheetId="6" r:id="rId2"/>
  </sheets>
  <definedNames>
    <definedName name="_xlnm.Print_Area" localSheetId="0">'2022申込書 プライマリ'!$A$1:$J$39</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2" i="4" l="1"/>
  <c r="F21" i="4"/>
  <c r="E21" i="4"/>
  <c r="H25" i="4"/>
  <c r="I12" i="4" l="1"/>
  <c r="H33" i="4" l="1"/>
  <c r="H31" i="4"/>
  <c r="H29" i="4"/>
  <c r="H27" i="4"/>
  <c r="H34" i="4" s="1"/>
  <c r="I14" i="6"/>
  <c r="H42" i="6"/>
  <c r="H40" i="6"/>
  <c r="H38" i="6"/>
  <c r="H34" i="6"/>
  <c r="H29" i="6"/>
  <c r="G29" i="6"/>
  <c r="F29" i="6"/>
  <c r="E29" i="6"/>
  <c r="H28" i="6"/>
  <c r="G28" i="6"/>
  <c r="F28" i="6"/>
  <c r="E28" i="6"/>
  <c r="I27" i="6"/>
  <c r="I26" i="6"/>
  <c r="I25" i="6"/>
  <c r="I24" i="6"/>
  <c r="I23" i="6"/>
  <c r="I22" i="6"/>
  <c r="I21" i="6"/>
  <c r="I20" i="6"/>
  <c r="I19" i="6"/>
  <c r="I18" i="6"/>
  <c r="I17" i="6"/>
  <c r="I16" i="6"/>
  <c r="I15" i="6"/>
  <c r="I13" i="6"/>
  <c r="H22" i="4"/>
  <c r="F22" i="4"/>
  <c r="E22" i="4"/>
  <c r="H21" i="4"/>
  <c r="G21" i="4"/>
  <c r="I20" i="4"/>
  <c r="I19" i="4"/>
  <c r="I18" i="4"/>
  <c r="I17" i="4"/>
  <c r="I16" i="4"/>
  <c r="I15" i="4"/>
  <c r="I14" i="4"/>
  <c r="I13" i="4"/>
  <c r="I28" i="6" l="1"/>
  <c r="H31" i="6" s="1"/>
  <c r="H32" i="6" s="1"/>
  <c r="G44" i="6" s="1"/>
  <c r="I29" i="6"/>
  <c r="I22" i="4"/>
  <c r="I21" i="4"/>
  <c r="I23" i="4" l="1"/>
  <c r="G35" i="4" s="1"/>
</calcChain>
</file>

<file path=xl/sharedStrings.xml><?xml version="1.0" encoding="utf-8"?>
<sst xmlns="http://schemas.openxmlformats.org/spreadsheetml/2006/main" count="172" uniqueCount="82">
  <si>
    <t>〒</t>
  </si>
  <si>
    <t>◇勤務先・部署名</t>
    <phoneticPr fontId="1"/>
  </si>
  <si>
    <t>◇住所</t>
    <phoneticPr fontId="1"/>
  </si>
  <si>
    <t>◇E-mail</t>
    <phoneticPr fontId="1"/>
  </si>
  <si>
    <t>受講日数</t>
    <rPh sb="0" eb="2">
      <t>ジュコウ</t>
    </rPh>
    <rPh sb="2" eb="4">
      <t>ニッスウ</t>
    </rPh>
    <phoneticPr fontId="1"/>
  </si>
  <si>
    <t>合計受講者数/日</t>
    <rPh sb="2" eb="4">
      <t>ジュコウ</t>
    </rPh>
    <rPh sb="4" eb="5">
      <t>シャ</t>
    </rPh>
    <rPh sb="5" eb="6">
      <t>スウ</t>
    </rPh>
    <rPh sb="7" eb="8">
      <t>ニチ</t>
    </rPh>
    <phoneticPr fontId="1"/>
  </si>
  <si>
    <t>◇電話/FAX</t>
    <phoneticPr fontId="1"/>
  </si>
  <si>
    <t>電話：　　　　　　　　　　　　　　　　　　　FAX：</t>
    <phoneticPr fontId="1"/>
  </si>
  <si>
    <t>①</t>
    <phoneticPr fontId="1"/>
  </si>
  <si>
    <t>③</t>
    <phoneticPr fontId="1"/>
  </si>
  <si>
    <t>②</t>
    <phoneticPr fontId="1"/>
  </si>
  <si>
    <r>
      <t>◇申込者</t>
    </r>
    <r>
      <rPr>
        <sz val="8"/>
        <rFont val="Meiryo UI"/>
        <family val="3"/>
        <charset val="128"/>
      </rPr>
      <t>（担当者）</t>
    </r>
    <phoneticPr fontId="1"/>
  </si>
  <si>
    <t>円（税込）</t>
    <rPh sb="0" eb="1">
      <t>エン</t>
    </rPh>
    <rPh sb="2" eb="4">
      <t>ゼイコ</t>
    </rPh>
    <phoneticPr fontId="1"/>
  </si>
  <si>
    <t>④</t>
    <phoneticPr fontId="1"/>
  </si>
  <si>
    <t>２０２２年度技術研修会係宛</t>
    <rPh sb="4" eb="6">
      <t>ネンド</t>
    </rPh>
    <rPh sb="6" eb="11">
      <t>ギジュツケンシュウカイ</t>
    </rPh>
    <rPh sb="11" eb="12">
      <t>カカリ</t>
    </rPh>
    <rPh sb="12" eb="13">
      <t>アテ</t>
    </rPh>
    <phoneticPr fontId="1"/>
  </si>
  <si>
    <t>（火）</t>
    <rPh sb="1" eb="2">
      <t>カ</t>
    </rPh>
    <phoneticPr fontId="1"/>
  </si>
  <si>
    <t>（水）</t>
    <rPh sb="1" eb="2">
      <t>スイ</t>
    </rPh>
    <phoneticPr fontId="1"/>
  </si>
  <si>
    <t>（木）</t>
    <rPh sb="1" eb="2">
      <t>モク</t>
    </rPh>
    <phoneticPr fontId="1"/>
  </si>
  <si>
    <t>（金）</t>
    <rPh sb="1" eb="2">
      <t>キン</t>
    </rPh>
    <phoneticPr fontId="1"/>
  </si>
  <si>
    <t>２０２２年</t>
    <rPh sb="4" eb="5">
      <t>ネン</t>
    </rPh>
    <phoneticPr fontId="1"/>
  </si>
  <si>
    <t>参加者氏名</t>
    <rPh sb="0" eb="3">
      <t>サンカシャ</t>
    </rPh>
    <rPh sb="3" eb="5">
      <t>シメイ</t>
    </rPh>
    <phoneticPr fontId="1"/>
  </si>
  <si>
    <t>◇共通テキスト</t>
    <rPh sb="1" eb="3">
      <t>キョウツウ</t>
    </rPh>
    <phoneticPr fontId="1"/>
  </si>
  <si>
    <t>対面</t>
    <rPh sb="0" eb="2">
      <t>タイメン</t>
    </rPh>
    <phoneticPr fontId="1"/>
  </si>
  <si>
    <t>Zoom</t>
    <phoneticPr fontId="1"/>
  </si>
  <si>
    <t>必要冊数をご記入</t>
    <rPh sb="0" eb="2">
      <t>ヒツヨウ</t>
    </rPh>
    <rPh sb="2" eb="4">
      <t>サッスウ</t>
    </rPh>
    <rPh sb="6" eb="8">
      <t>キニュウ</t>
    </rPh>
    <phoneticPr fontId="1"/>
  </si>
  <si>
    <t>⑤</t>
    <phoneticPr fontId="1"/>
  </si>
  <si>
    <t>⑥</t>
    <phoneticPr fontId="1"/>
  </si>
  <si>
    <t>⑦</t>
    <phoneticPr fontId="1"/>
  </si>
  <si>
    <t>⑧</t>
    <phoneticPr fontId="1"/>
  </si>
  <si>
    <t>金額は自動計算</t>
    <rPh sb="0" eb="2">
      <t>キンガク</t>
    </rPh>
    <rPh sb="3" eb="5">
      <t>ジドウ</t>
    </rPh>
    <rPh sb="5" eb="7">
      <t>ケイサン</t>
    </rPh>
    <phoneticPr fontId="1"/>
  </si>
  <si>
    <t>されます</t>
    <phoneticPr fontId="1"/>
  </si>
  <si>
    <t>ください</t>
    <phoneticPr fontId="1"/>
  </si>
  <si>
    <t>*申込者の方へ：申込者へ請求書を送付します。</t>
    <rPh sb="1" eb="4">
      <t>モウシコミシャ</t>
    </rPh>
    <rPh sb="5" eb="6">
      <t>カタ</t>
    </rPh>
    <rPh sb="8" eb="11">
      <t>モウシコミシャ</t>
    </rPh>
    <rPh sb="12" eb="15">
      <t>セイキュウショ</t>
    </rPh>
    <rPh sb="16" eb="18">
      <t>ソウフ</t>
    </rPh>
    <phoneticPr fontId="1"/>
  </si>
  <si>
    <t>その他　E-mailアドレスに受講に関する連絡事項をおしらせする場合がありますので</t>
    <rPh sb="2" eb="3">
      <t>タ</t>
    </rPh>
    <rPh sb="15" eb="17">
      <t>ジュコウ</t>
    </rPh>
    <rPh sb="18" eb="19">
      <t>カン</t>
    </rPh>
    <rPh sb="21" eb="23">
      <t>レンラク</t>
    </rPh>
    <rPh sb="23" eb="25">
      <t>ジコウ</t>
    </rPh>
    <rPh sb="32" eb="34">
      <t>バアイ</t>
    </rPh>
    <phoneticPr fontId="1"/>
  </si>
  <si>
    <t>その際は、お手数ですが受講者各位にお伝えください。</t>
    <rPh sb="2" eb="3">
      <t>サイ</t>
    </rPh>
    <rPh sb="6" eb="8">
      <t>テスウ</t>
    </rPh>
    <rPh sb="11" eb="14">
      <t>ジュコウシャ</t>
    </rPh>
    <rPh sb="14" eb="16">
      <t>カクイ</t>
    </rPh>
    <rPh sb="18" eb="19">
      <t>ツタ</t>
    </rPh>
    <phoneticPr fontId="1"/>
  </si>
  <si>
    <t>冊</t>
    <rPh sb="0" eb="1">
      <t>サツ</t>
    </rPh>
    <phoneticPr fontId="1"/>
  </si>
  <si>
    <t>参加方法</t>
    <rPh sb="0" eb="4">
      <t>サンカホウホウ</t>
    </rPh>
    <phoneticPr fontId="1"/>
  </si>
  <si>
    <t>※太枠内を入力してください。</t>
    <phoneticPr fontId="1"/>
  </si>
  <si>
    <r>
      <t>◇参加者･受講日　</t>
    </r>
    <r>
      <rPr>
        <sz val="10"/>
        <rFont val="Meiryo UI"/>
        <family val="3"/>
        <charset val="128"/>
      </rPr>
      <t>受講日に○をつけてください。自動計算されます。
＊参加費　1日・1人6,000円　　　　　　　　　　　＊共通テキスト　１冊3,000円は、一人につき一冊必ずご購入ください。</t>
    </r>
    <rPh sb="9" eb="11">
      <t>ジュコウ</t>
    </rPh>
    <rPh sb="11" eb="12">
      <t>ビ</t>
    </rPh>
    <rPh sb="23" eb="25">
      <t>ジドウ</t>
    </rPh>
    <rPh sb="25" eb="27">
      <t>ケイサン</t>
    </rPh>
    <rPh sb="34" eb="37">
      <t>サンカヒ</t>
    </rPh>
    <rPh sb="61" eb="63">
      <t>キョウツウ</t>
    </rPh>
    <rPh sb="69" eb="70">
      <t>サツ</t>
    </rPh>
    <rPh sb="75" eb="76">
      <t>エン</t>
    </rPh>
    <rPh sb="78" eb="80">
      <t>ヒトリ</t>
    </rPh>
    <rPh sb="83" eb="85">
      <t>イッサツ</t>
    </rPh>
    <rPh sb="85" eb="86">
      <t>カナラ</t>
    </rPh>
    <rPh sb="88" eb="90">
      <t>コウニュウ</t>
    </rPh>
    <phoneticPr fontId="1"/>
  </si>
  <si>
    <t>参加者一人につき、一冊を必ずご購入ください　1冊　3,000円（税込）</t>
    <rPh sb="0" eb="2">
      <t>サンカ</t>
    </rPh>
    <rPh sb="2" eb="3">
      <t>シャ</t>
    </rPh>
    <rPh sb="3" eb="5">
      <t>ヒトリ</t>
    </rPh>
    <rPh sb="9" eb="11">
      <t>1サツ</t>
    </rPh>
    <rPh sb="12" eb="13">
      <t>カナラ</t>
    </rPh>
    <rPh sb="15" eb="17">
      <t>コウニュウ</t>
    </rPh>
    <rPh sb="23" eb="24">
      <t>サツ</t>
    </rPh>
    <rPh sb="30" eb="31">
      <t>エン</t>
    </rPh>
    <rPh sb="32" eb="34">
      <t>ゼイコ</t>
    </rPh>
    <phoneticPr fontId="1"/>
  </si>
  <si>
    <t>①　給排水設備の基礎　〔ナツメ社〕　3,080円（税込）</t>
    <rPh sb="2" eb="7">
      <t>キュウハイスイセツビ</t>
    </rPh>
    <rPh sb="8" eb="10">
      <t>キソ</t>
    </rPh>
    <rPh sb="15" eb="16">
      <t>シャ</t>
    </rPh>
    <rPh sb="23" eb="24">
      <t>エン</t>
    </rPh>
    <rPh sb="25" eb="27">
      <t>ゼイコ</t>
    </rPh>
    <phoneticPr fontId="1"/>
  </si>
  <si>
    <t>◇テキスト</t>
    <phoneticPr fontId="1"/>
  </si>
  <si>
    <t>　・・・11月8日～9日に使用</t>
    <rPh sb="6" eb="7">
      <t>ガツ</t>
    </rPh>
    <rPh sb="8" eb="9">
      <t>ニチ</t>
    </rPh>
    <rPh sb="11" eb="12">
      <t>ニチ</t>
    </rPh>
    <rPh sb="13" eb="15">
      <t>シヨウ</t>
    </rPh>
    <phoneticPr fontId="1"/>
  </si>
  <si>
    <t>②　空気調和設備の基礎　〔ナツメ社〕　3,080円（税込）</t>
    <rPh sb="2" eb="6">
      <t>クウキチョウワ</t>
    </rPh>
    <rPh sb="6" eb="8">
      <t>セツビ</t>
    </rPh>
    <rPh sb="9" eb="11">
      <t>キソ</t>
    </rPh>
    <rPh sb="16" eb="17">
      <t>シャ</t>
    </rPh>
    <rPh sb="24" eb="25">
      <t>エン</t>
    </rPh>
    <rPh sb="26" eb="28">
      <t>ゼイコ</t>
    </rPh>
    <phoneticPr fontId="1"/>
  </si>
  <si>
    <t>　・・・11月10日～11日に使用</t>
    <rPh sb="6" eb="7">
      <t>ガツ</t>
    </rPh>
    <rPh sb="9" eb="10">
      <t>ニチ</t>
    </rPh>
    <rPh sb="13" eb="14">
      <t>ニチ</t>
    </rPh>
    <rPh sb="15" eb="17">
      <t>シヨウ</t>
    </rPh>
    <phoneticPr fontId="1"/>
  </si>
  <si>
    <t>③　図解・管工事技術の基礎〔ナツメ社〕　3,080円（税込）</t>
    <rPh sb="2" eb="4">
      <t>ズカイ</t>
    </rPh>
    <rPh sb="5" eb="8">
      <t>カンコウジ</t>
    </rPh>
    <rPh sb="8" eb="10">
      <t>ギジュツ</t>
    </rPh>
    <rPh sb="11" eb="13">
      <t>キソ</t>
    </rPh>
    <rPh sb="17" eb="18">
      <t>シャ</t>
    </rPh>
    <rPh sb="25" eb="26">
      <t>エン</t>
    </rPh>
    <rPh sb="27" eb="29">
      <t>ゼイコ</t>
    </rPh>
    <phoneticPr fontId="1"/>
  </si>
  <si>
    <t>　・・・全日程で使用</t>
    <rPh sb="4" eb="7">
      <t>ゼンニッテイ</t>
    </rPh>
    <rPh sb="8" eb="10">
      <t>シヨウ</t>
    </rPh>
    <phoneticPr fontId="1"/>
  </si>
  <si>
    <t>④　イラストでわかる建築施工〔ナツメ社〕　3,300円（税込）</t>
    <rPh sb="10" eb="12">
      <t>ケンチク</t>
    </rPh>
    <rPh sb="12" eb="14">
      <t>セコウ</t>
    </rPh>
    <rPh sb="18" eb="19">
      <t>シャ</t>
    </rPh>
    <rPh sb="26" eb="27">
      <t>エン</t>
    </rPh>
    <rPh sb="28" eb="30">
      <t>ゼイコ</t>
    </rPh>
    <phoneticPr fontId="1"/>
  </si>
  <si>
    <t>　・・・11月9日に使用</t>
    <rPh sb="6" eb="7">
      <t>ガツ</t>
    </rPh>
    <rPh sb="8" eb="9">
      <t>ニチ</t>
    </rPh>
    <rPh sb="10" eb="12">
      <t>シヨウ</t>
    </rPh>
    <phoneticPr fontId="1"/>
  </si>
  <si>
    <t>⑤　建築設備の凍結・雪対策　計画設計施工の実務の知識　〔丸善〕　5,060円（税込）</t>
    <rPh sb="2" eb="6">
      <t>ケンチクセツビ</t>
    </rPh>
    <rPh sb="7" eb="9">
      <t>トウケツ</t>
    </rPh>
    <rPh sb="10" eb="13">
      <t>ユキタイサク</t>
    </rPh>
    <rPh sb="14" eb="16">
      <t>ケイカク</t>
    </rPh>
    <rPh sb="16" eb="18">
      <t>セッケイ</t>
    </rPh>
    <rPh sb="18" eb="20">
      <t>セコウ</t>
    </rPh>
    <rPh sb="21" eb="23">
      <t>ジツム</t>
    </rPh>
    <rPh sb="24" eb="26">
      <t>チシキ</t>
    </rPh>
    <rPh sb="28" eb="30">
      <t>マルゼン</t>
    </rPh>
    <rPh sb="37" eb="38">
      <t>エン</t>
    </rPh>
    <rPh sb="39" eb="41">
      <t>ゼイコ</t>
    </rPh>
    <phoneticPr fontId="1"/>
  </si>
  <si>
    <t>　・・・11月8日、9日、11日に使用</t>
    <rPh sb="6" eb="7">
      <t>ガツ</t>
    </rPh>
    <rPh sb="8" eb="9">
      <t>ニチ</t>
    </rPh>
    <rPh sb="11" eb="12">
      <t>ニチ</t>
    </rPh>
    <rPh sb="15" eb="16">
      <t>ニチ</t>
    </rPh>
    <rPh sb="17" eb="19">
      <t>シヨウ</t>
    </rPh>
    <phoneticPr fontId="1"/>
  </si>
  <si>
    <t>お支払い合計金額（ ①+②+③+④+⑤+⑥+⑦+⑧ ）自動計算されます。</t>
    <rPh sb="1" eb="3">
      <t>シハラ</t>
    </rPh>
    <rPh sb="4" eb="6">
      <t>ゴウケイ</t>
    </rPh>
    <rPh sb="6" eb="8">
      <t>キンガク</t>
    </rPh>
    <rPh sb="27" eb="31">
      <t>ジドウケイサン</t>
    </rPh>
    <phoneticPr fontId="1"/>
  </si>
  <si>
    <t>（FAX : 022-797-2486　or　E-mail : jabmee.shase.thk@gmail.com)</t>
    <phoneticPr fontId="1"/>
  </si>
  <si>
    <t>申込み　　　　　　　　月　　　　　　　日</t>
    <rPh sb="0" eb="2">
      <t>モウシコミ</t>
    </rPh>
    <rPh sb="11" eb="12">
      <t>ガツ</t>
    </rPh>
    <rPh sb="19" eb="20">
      <t>ニチ</t>
    </rPh>
    <phoneticPr fontId="1"/>
  </si>
  <si>
    <t>対面</t>
  </si>
  <si>
    <t>不参加</t>
  </si>
  <si>
    <t>①+②　</t>
    <phoneticPr fontId="1"/>
  </si>
  <si>
    <t>A</t>
    <phoneticPr fontId="1"/>
  </si>
  <si>
    <t>B</t>
    <phoneticPr fontId="1"/>
  </si>
  <si>
    <t>①　空気調和・衛生設備の知識（改訂4版）〔オーム社〕　3,960（税込）</t>
    <rPh sb="2" eb="6">
      <t>クウキチョウワ</t>
    </rPh>
    <rPh sb="7" eb="11">
      <t>エイセイセツビ</t>
    </rPh>
    <rPh sb="12" eb="14">
      <t>チシキ</t>
    </rPh>
    <rPh sb="15" eb="17">
      <t>カイテイ</t>
    </rPh>
    <rPh sb="18" eb="19">
      <t>ハン</t>
    </rPh>
    <rPh sb="24" eb="25">
      <t>シャ</t>
    </rPh>
    <rPh sb="33" eb="35">
      <t>ゼイコ</t>
    </rPh>
    <phoneticPr fontId="1"/>
  </si>
  <si>
    <t>◇参加者</t>
    <rPh sb="1" eb="4">
      <t>サンカシャ</t>
    </rPh>
    <phoneticPr fontId="1"/>
  </si>
  <si>
    <t>選んでください</t>
    <rPh sb="0" eb="1">
      <t>エラ</t>
    </rPh>
    <phoneticPr fontId="1"/>
  </si>
  <si>
    <t>＊　参加費　１日・</t>
    <rPh sb="2" eb="5">
      <t>サンカヒ</t>
    </rPh>
    <rPh sb="7" eb="8">
      <t>ニチ</t>
    </rPh>
    <phoneticPr fontId="1"/>
  </si>
  <si>
    <t>１人　6,000円</t>
    <rPh sb="1" eb="2">
      <t>ニン</t>
    </rPh>
    <rPh sb="8" eb="9">
      <t>エン</t>
    </rPh>
    <phoneticPr fontId="1"/>
  </si>
  <si>
    <t>②　100万人の給排水　〔オーム社〕　3,520円（税込）</t>
    <rPh sb="6" eb="7">
      <t>ニン</t>
    </rPh>
    <rPh sb="8" eb="11">
      <t>キュウハイスイ</t>
    </rPh>
    <rPh sb="16" eb="17">
      <t>シャ</t>
    </rPh>
    <rPh sb="24" eb="25">
      <t>エン</t>
    </rPh>
    <rPh sb="26" eb="28">
      <t>ゼイコ</t>
    </rPh>
    <phoneticPr fontId="1"/>
  </si>
  <si>
    <t>　・・・12月20日～21日に使用</t>
    <rPh sb="6" eb="7">
      <t>ガツ</t>
    </rPh>
    <rPh sb="9" eb="10">
      <t>ニチ</t>
    </rPh>
    <rPh sb="13" eb="14">
      <t>ニチ</t>
    </rPh>
    <rPh sb="15" eb="17">
      <t>シヨウ</t>
    </rPh>
    <phoneticPr fontId="1"/>
  </si>
  <si>
    <t>④　空気調和設備　計画設計の実務の知識　（改訂4版）〔オーム社〕　4,400円（税込）</t>
    <rPh sb="2" eb="8">
      <t>クウキチョウワセツビ</t>
    </rPh>
    <rPh sb="9" eb="13">
      <t>ケイカクセッケイ</t>
    </rPh>
    <rPh sb="14" eb="16">
      <t>ジツム</t>
    </rPh>
    <rPh sb="17" eb="19">
      <t>チシキ</t>
    </rPh>
    <rPh sb="21" eb="23">
      <t>カイテイ</t>
    </rPh>
    <rPh sb="24" eb="25">
      <t>ハン</t>
    </rPh>
    <rPh sb="30" eb="31">
      <t>シャ</t>
    </rPh>
    <rPh sb="38" eb="39">
      <t>エン</t>
    </rPh>
    <rPh sb="40" eb="42">
      <t>ゼイコ</t>
    </rPh>
    <phoneticPr fontId="1"/>
  </si>
  <si>
    <t>③　給排水・衛生設備　計画設計の実務の知識　（改訂4版）〔オーム社〕5,060円（税込）</t>
    <rPh sb="2" eb="5">
      <t>キュウハイスイ</t>
    </rPh>
    <rPh sb="6" eb="10">
      <t>エイセイセツビ</t>
    </rPh>
    <rPh sb="11" eb="13">
      <t>ケイカク</t>
    </rPh>
    <rPh sb="13" eb="15">
      <t>セッケイ</t>
    </rPh>
    <rPh sb="16" eb="18">
      <t>ジツム</t>
    </rPh>
    <rPh sb="19" eb="21">
      <t>チシキ</t>
    </rPh>
    <rPh sb="23" eb="25">
      <t>カイテイ</t>
    </rPh>
    <rPh sb="26" eb="27">
      <t>ハン</t>
    </rPh>
    <rPh sb="32" eb="33">
      <t>シャ</t>
    </rPh>
    <rPh sb="39" eb="40">
      <t>エン</t>
    </rPh>
    <rPh sb="41" eb="43">
      <t>ゼイコミ</t>
    </rPh>
    <phoneticPr fontId="1"/>
  </si>
  <si>
    <t>　・・・12月22日～23日に使用</t>
    <rPh sb="6" eb="7">
      <t>ガツ</t>
    </rPh>
    <rPh sb="9" eb="10">
      <t>ニチ</t>
    </rPh>
    <rPh sb="13" eb="14">
      <t>ニチ</t>
    </rPh>
    <rPh sb="15" eb="17">
      <t>シヨウ</t>
    </rPh>
    <phoneticPr fontId="1"/>
  </si>
  <si>
    <t>お支払い合計金額</t>
    <rPh sb="1" eb="3">
      <t>シハラ</t>
    </rPh>
    <rPh sb="4" eb="6">
      <t>ゴウケイ</t>
    </rPh>
    <rPh sb="6" eb="8">
      <t>キンガク</t>
    </rPh>
    <phoneticPr fontId="1"/>
  </si>
  <si>
    <t>A+B</t>
    <phoneticPr fontId="1"/>
  </si>
  <si>
    <r>
      <t>受講日の</t>
    </r>
    <r>
      <rPr>
        <b/>
        <sz val="11"/>
        <color theme="1"/>
        <rFont val="ＭＳ Ｐゴシック"/>
        <family val="3"/>
        <charset val="128"/>
        <scheme val="minor"/>
      </rPr>
      <t>太枠の中</t>
    </r>
    <rPh sb="0" eb="3">
      <t>ジュコウビ</t>
    </rPh>
    <rPh sb="4" eb="6">
      <t>フトワク</t>
    </rPh>
    <rPh sb="7" eb="8">
      <t>ナカ</t>
    </rPh>
    <phoneticPr fontId="1"/>
  </si>
  <si>
    <r>
      <rPr>
        <b/>
        <sz val="11"/>
        <color theme="1"/>
        <rFont val="ＭＳ Ｐゴシック"/>
        <family val="3"/>
        <charset val="128"/>
        <scheme val="minor"/>
      </rPr>
      <t>リスト</t>
    </r>
    <r>
      <rPr>
        <sz val="11"/>
        <color theme="1"/>
        <rFont val="ＭＳ Ｐゴシック"/>
        <family val="2"/>
        <charset val="128"/>
        <scheme val="minor"/>
      </rPr>
      <t>から</t>
    </r>
    <r>
      <rPr>
        <sz val="11"/>
        <color rgb="FFFF0000"/>
        <rFont val="ＭＳ Ｐゴシック"/>
        <family val="3"/>
        <charset val="128"/>
        <scheme val="minor"/>
      </rPr>
      <t>対面</t>
    </r>
    <r>
      <rPr>
        <sz val="11"/>
        <color theme="1"/>
        <rFont val="ＭＳ Ｐゴシック"/>
        <family val="2"/>
        <charset val="128"/>
        <scheme val="minor"/>
      </rPr>
      <t>、</t>
    </r>
    <rPh sb="5" eb="7">
      <t>タイメン</t>
    </rPh>
    <phoneticPr fontId="1"/>
  </si>
  <si>
    <r>
      <rPr>
        <sz val="11"/>
        <color rgb="FFFF0000"/>
        <rFont val="ＭＳ Ｐゴシック"/>
        <family val="3"/>
        <charset val="128"/>
        <scheme val="minor"/>
      </rPr>
      <t>Zoom</t>
    </r>
    <r>
      <rPr>
        <sz val="11"/>
        <color theme="1"/>
        <rFont val="ＭＳ Ｐゴシック"/>
        <family val="2"/>
        <charset val="128"/>
        <scheme val="minor"/>
      </rPr>
      <t>、</t>
    </r>
    <r>
      <rPr>
        <sz val="11"/>
        <color rgb="FFFF0000"/>
        <rFont val="ＭＳ Ｐゴシック"/>
        <family val="3"/>
        <charset val="128"/>
        <scheme val="minor"/>
      </rPr>
      <t>不参加</t>
    </r>
    <r>
      <rPr>
        <sz val="11"/>
        <color theme="1"/>
        <rFont val="ＭＳ Ｐゴシック"/>
        <family val="2"/>
        <charset val="128"/>
        <scheme val="minor"/>
      </rPr>
      <t>を</t>
    </r>
    <rPh sb="5" eb="8">
      <t>フサンカ</t>
    </rPh>
    <phoneticPr fontId="1"/>
  </si>
  <si>
    <t>例</t>
    <rPh sb="0" eb="1">
      <t>レイ</t>
    </rPh>
    <phoneticPr fontId="1"/>
  </si>
  <si>
    <t>*共通テキストは</t>
    <rPh sb="1" eb="3">
      <t>キョウツウ</t>
    </rPh>
    <phoneticPr fontId="1"/>
  </si>
  <si>
    <r>
      <t>一人１冊を</t>
    </r>
    <r>
      <rPr>
        <sz val="11"/>
        <color rgb="FFFF0000"/>
        <rFont val="ＭＳ Ｐゴシック"/>
        <family val="3"/>
        <charset val="128"/>
        <scheme val="minor"/>
      </rPr>
      <t>必ず</t>
    </r>
    <rPh sb="0" eb="2">
      <t>ヒトリ</t>
    </rPh>
    <rPh sb="3" eb="4">
      <t>サツ</t>
    </rPh>
    <rPh sb="5" eb="6">
      <t>カナラ</t>
    </rPh>
    <phoneticPr fontId="1"/>
  </si>
  <si>
    <t>ご購入ください</t>
    <rPh sb="1" eb="3">
      <t>コウニュウ</t>
    </rPh>
    <phoneticPr fontId="1"/>
  </si>
  <si>
    <t>③+④+⑤+⑥+⑦</t>
    <phoneticPr fontId="1"/>
  </si>
  <si>
    <t>空衛 花子</t>
    <rPh sb="0" eb="1">
      <t>ソラ</t>
    </rPh>
    <rPh sb="1" eb="2">
      <t>マモル</t>
    </rPh>
    <rPh sb="3" eb="5">
      <t>ハナコ</t>
    </rPh>
    <phoneticPr fontId="1"/>
  </si>
  <si>
    <t>２０２２年度技術研修会係宛（FAX : 022-797-2486　or　E-mail :  jabmee@tohoku-shibu.org)</t>
    <phoneticPr fontId="1"/>
  </si>
  <si>
    <t>２０２２年度　プライマリ技術研修会（計画設計基礎編・仙台）申込書</t>
    <rPh sb="4" eb="5">
      <t>ネン</t>
    </rPh>
    <rPh sb="5" eb="6">
      <t>ド</t>
    </rPh>
    <rPh sb="12" eb="14">
      <t>ギジュツ</t>
    </rPh>
    <rPh sb="14" eb="17">
      <t>ケンシュウカイ</t>
    </rPh>
    <rPh sb="18" eb="20">
      <t>ケイカク</t>
    </rPh>
    <rPh sb="20" eb="22">
      <t>セッケイ</t>
    </rPh>
    <rPh sb="22" eb="24">
      <t>キソ</t>
    </rPh>
    <rPh sb="24" eb="25">
      <t>ヘン</t>
    </rPh>
    <rPh sb="26" eb="28">
      <t>センダイ</t>
    </rPh>
    <rPh sb="29" eb="32">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</si>
</sst>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eneral&quot;日&quot;"/>
    <numFmt numFmtId="177" formatCode="General&quot;円&quot;"/>
    <numFmt numFmtId="178" formatCode="m&quot;月&quot;d&quot;日&quot;;@"/>
    <numFmt numFmtId="179" formatCode="#,##0_);[Red]\(#,##0\)"/>
  </numFmts>
  <fonts count="24" x14ac:knownFonts="1">
    <font>
      <sz val="11"/>
      <color theme="1"/>
      <name val="ＭＳ Ｐゴシック"/>
      <family val="2"/>
      <charset val="128"/>
      <scheme val="minor"/>
    </font>
    <font>
      <sz val="6"/>
      <name val="ＭＳ Ｐゴシック"/>
      <family val="2"/>
      <charset val="128"/>
      <scheme val="minor"/>
    </font>
    <font>
      <sz val="9"/>
      <name val="Meiryo UI"/>
      <family val="3"/>
      <charset val="128"/>
    </font>
    <font>
      <sz val="10"/>
      <name val="Meiryo UI"/>
      <family val="3"/>
      <charset val="128"/>
    </font>
    <font>
      <sz val="11"/>
      <name val="Meiryo UI"/>
      <family val="3"/>
      <charset val="128"/>
    </font>
    <font>
      <sz val="11"/>
      <color theme="1"/>
      <name val="Meiryo UI"/>
      <family val="3"/>
      <charset val="128"/>
    </font>
    <font>
      <b/>
      <sz val="11"/>
      <name val="Meiryo UI"/>
      <family val="3"/>
      <charset val="128"/>
    </font>
    <font>
      <sz val="10"/>
      <color theme="1"/>
      <name val="Meiryo UI"/>
      <family val="3"/>
      <charset val="128"/>
    </font>
    <font>
      <sz val="8"/>
      <name val="Meiryo UI"/>
      <family val="3"/>
      <charset val="128"/>
    </font>
    <font>
      <sz val="11"/>
      <color theme="1"/>
      <name val="ＭＳ Ｐゴシック"/>
      <family val="2"/>
      <charset val="128"/>
      <scheme val="minor"/>
    </font>
    <font>
      <b/>
      <sz val="11"/>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b/>
      <sz val="10"/>
      <color theme="1"/>
      <name val="ＭＳ Ｐゴシック"/>
      <family val="3"/>
      <charset val="128"/>
      <scheme val="minor"/>
    </font>
    <font>
      <b/>
      <sz val="11"/>
      <color theme="1"/>
      <name val="ＭＳ Ｐゴシック"/>
      <family val="2"/>
      <charset val="128"/>
      <scheme val="minor"/>
    </font>
    <font>
      <b/>
      <sz val="11"/>
      <color theme="1"/>
      <name val="Meiryo UI"/>
      <family val="3"/>
      <charset val="128"/>
    </font>
    <font>
      <b/>
      <sz val="9"/>
      <color theme="1"/>
      <name val="ＭＳ Ｐゴシック"/>
      <family val="2"/>
      <charset val="128"/>
      <scheme val="minor"/>
    </font>
    <font>
      <sz val="18"/>
      <name val="Meiryo UI"/>
      <family val="3"/>
      <charset val="128"/>
    </font>
    <font>
      <b/>
      <sz val="11"/>
      <color rgb="FFFA7D00"/>
      <name val="ＭＳ Ｐゴシック"/>
      <family val="2"/>
      <charset val="128"/>
      <scheme val="minor"/>
    </font>
    <font>
      <b/>
      <sz val="10"/>
      <color theme="1"/>
      <name val="ＭＳ Ｐゴシック"/>
      <family val="2"/>
      <charset val="128"/>
      <scheme val="minor"/>
    </font>
    <font>
      <b/>
      <sz val="12"/>
      <color theme="1"/>
      <name val="ＭＳ Ｐゴシック"/>
      <family val="3"/>
      <charset val="128"/>
      <scheme val="minor"/>
    </font>
    <font>
      <b/>
      <sz val="12"/>
      <color theme="1"/>
      <name val="Meiryo UI"/>
      <family val="3"/>
      <charset val="128"/>
    </font>
    <font>
      <b/>
      <sz val="10"/>
      <color theme="1"/>
      <name val="Meiryo UI"/>
      <family val="3"/>
      <charset val="128"/>
    </font>
    <font>
      <sz val="11"/>
      <color rgb="FFFF0000"/>
      <name val="ＭＳ Ｐゴシック"/>
      <family val="3"/>
      <charset val="128"/>
      <scheme val="minor"/>
    </font>
  </fonts>
  <fills count="5">
    <fill>
      <patternFill patternType="none"/>
    </fill>
    <fill>
      <patternFill patternType="gray125"/>
    </fill>
    <fill>
      <patternFill patternType="solid">
        <fgColor theme="2"/>
        <bgColor indexed="64"/>
      </patternFill>
    </fill>
    <fill>
      <patternFill patternType="solid">
        <fgColor theme="7" tint="0.79998168889431442"/>
        <bgColor indexed="64"/>
      </patternFill>
    </fill>
    <fill>
      <patternFill patternType="solid">
        <fgColor rgb="FFF2F2F2"/>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7F7F7F"/>
      </left>
      <right style="thin">
        <color rgb="FF7F7F7F"/>
      </right>
      <top style="thin">
        <color rgb="FF7F7F7F"/>
      </top>
      <bottom style="thin">
        <color rgb="FF7F7F7F"/>
      </bottom>
      <diagonal/>
    </border>
  </borders>
  <cellStyleXfs count="3">
    <xf numFmtId="0" fontId="0" fillId="0" borderId="0">
      <alignment vertical="center"/>
    </xf>
    <xf numFmtId="38" fontId="9" fillId="0" borderId="0" applyFont="0" applyFill="0" applyBorder="0" applyAlignment="0" applyProtection="0">
      <alignment vertical="center"/>
    </xf>
    <xf numFmtId="0" fontId="18" fillId="4" borderId="23" applyNumberFormat="0" applyAlignment="0" applyProtection="0">
      <alignment vertical="center"/>
    </xf>
  </cellStyleXfs>
  <cellXfs count="136">
    <xf numFmtId="0" fontId="0" fillId="0" borderId="0" xfId="0">
      <alignment vertical="center"/>
    </xf>
    <xf numFmtId="0" fontId="4" fillId="0" borderId="10" xfId="0" applyFont="1" applyBorder="1" applyAlignment="1" applyProtection="1">
      <alignment vertical="center" shrinkToFit="1"/>
      <protection locked="0"/>
    </xf>
    <xf numFmtId="0" fontId="0" fillId="0" borderId="1" xfId="0" applyBorder="1" applyAlignment="1">
      <alignment horizontal="center" vertical="center"/>
    </xf>
    <xf numFmtId="0" fontId="0" fillId="0" borderId="1" xfId="0" applyBorder="1">
      <alignment vertical="center"/>
    </xf>
    <xf numFmtId="0" fontId="0" fillId="0" borderId="4" xfId="0" applyBorder="1">
      <alignment vertical="center"/>
    </xf>
    <xf numFmtId="0" fontId="4" fillId="0" borderId="0" xfId="0" applyFont="1" applyAlignment="1" applyProtection="1">
      <alignment vertical="center" shrinkToFit="1"/>
      <protection locked="0"/>
    </xf>
    <xf numFmtId="0" fontId="4" fillId="0" borderId="15" xfId="0" applyFont="1" applyBorder="1" applyProtection="1">
      <alignment vertical="center"/>
      <protection locked="0"/>
    </xf>
    <xf numFmtId="0" fontId="5" fillId="0" borderId="10" xfId="0" applyFont="1" applyBorder="1" applyAlignment="1" applyProtection="1">
      <alignment vertical="center" shrinkToFit="1"/>
      <protection locked="0"/>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20" xfId="0" applyFont="1" applyBorder="1">
      <alignment vertical="center"/>
    </xf>
    <xf numFmtId="176" fontId="15" fillId="2" borderId="12" xfId="0" applyNumberFormat="1" applyFont="1" applyFill="1" applyBorder="1">
      <alignment vertical="center"/>
    </xf>
    <xf numFmtId="0" fontId="4" fillId="2" borderId="1" xfId="0" applyFont="1" applyFill="1" applyBorder="1" applyAlignment="1">
      <alignment horizontal="center" vertical="center" shrinkToFit="1"/>
    </xf>
    <xf numFmtId="0" fontId="15" fillId="2" borderId="9" xfId="0" applyFont="1" applyFill="1" applyBorder="1" applyAlignment="1">
      <alignment horizontal="right" vertical="center"/>
    </xf>
    <xf numFmtId="0" fontId="15" fillId="2" borderId="4" xfId="0" applyFont="1" applyFill="1" applyBorder="1" applyAlignment="1">
      <alignment horizontal="right" vertical="center"/>
    </xf>
    <xf numFmtId="177" fontId="15" fillId="2" borderId="12" xfId="0" applyNumberFormat="1" applyFont="1" applyFill="1" applyBorder="1">
      <alignment vertical="center"/>
    </xf>
    <xf numFmtId="0" fontId="15" fillId="2" borderId="12" xfId="0" applyFont="1" applyFill="1" applyBorder="1" applyAlignment="1">
      <alignment horizontal="right" vertical="center"/>
    </xf>
    <xf numFmtId="0" fontId="15" fillId="2" borderId="1" xfId="0" applyFont="1" applyFill="1" applyBorder="1" applyAlignment="1">
      <alignment horizontal="right" vertical="center"/>
    </xf>
    <xf numFmtId="0" fontId="11" fillId="0" borderId="0" xfId="0" applyFont="1" applyAlignment="1">
      <alignment horizontal="right" vertical="center"/>
    </xf>
    <xf numFmtId="49" fontId="4" fillId="0" borderId="13" xfId="0" applyNumberFormat="1" applyFont="1" applyBorder="1" applyAlignment="1" applyProtection="1">
      <alignment horizontal="left" vertical="top" wrapText="1"/>
      <protection locked="0"/>
    </xf>
    <xf numFmtId="0" fontId="6" fillId="0" borderId="0" xfId="0" applyFont="1" applyAlignment="1">
      <alignment horizontal="center" vertical="center" shrinkToFit="1"/>
    </xf>
    <xf numFmtId="0" fontId="14" fillId="0" borderId="0" xfId="0" applyFont="1" applyAlignment="1">
      <alignment horizontal="center" vertical="center"/>
    </xf>
    <xf numFmtId="0" fontId="16" fillId="0" borderId="0" xfId="0" applyFont="1" applyAlignment="1">
      <alignment horizontal="right" vertical="center"/>
    </xf>
    <xf numFmtId="177" fontId="14" fillId="0" borderId="0" xfId="0" applyNumberFormat="1" applyFont="1">
      <alignment vertical="center"/>
    </xf>
    <xf numFmtId="0" fontId="5" fillId="0" borderId="7" xfId="0" applyFont="1" applyBorder="1">
      <alignment vertical="center"/>
    </xf>
    <xf numFmtId="0" fontId="15" fillId="2" borderId="1" xfId="0" applyFont="1" applyFill="1" applyBorder="1">
      <alignment vertical="center"/>
    </xf>
    <xf numFmtId="0" fontId="15" fillId="0" borderId="12" xfId="0" applyFont="1" applyBorder="1">
      <alignment vertical="center"/>
    </xf>
    <xf numFmtId="38" fontId="15" fillId="2" borderId="2" xfId="1" applyFont="1" applyFill="1" applyBorder="1">
      <alignment vertical="center"/>
    </xf>
    <xf numFmtId="0" fontId="5" fillId="0" borderId="2" xfId="0" applyFont="1" applyBorder="1" applyAlignment="1" applyProtection="1">
      <alignment horizontal="left" vertical="top" wrapText="1" shrinkToFit="1"/>
      <protection locked="0"/>
    </xf>
    <xf numFmtId="0" fontId="5" fillId="0" borderId="3" xfId="0" applyFont="1" applyBorder="1" applyAlignment="1" applyProtection="1">
      <alignment vertical="top" wrapText="1" shrinkToFit="1"/>
      <protection locked="0"/>
    </xf>
    <xf numFmtId="38" fontId="15" fillId="2" borderId="21" xfId="1" applyFont="1" applyFill="1" applyBorder="1">
      <alignment vertical="center"/>
    </xf>
    <xf numFmtId="0" fontId="5" fillId="0" borderId="3" xfId="0" applyFont="1" applyBorder="1">
      <alignment vertical="center"/>
    </xf>
    <xf numFmtId="0" fontId="15" fillId="0" borderId="8" xfId="0" applyFont="1" applyBorder="1">
      <alignment vertical="center"/>
    </xf>
    <xf numFmtId="0" fontId="5" fillId="0" borderId="1" xfId="0" applyFont="1" applyBorder="1">
      <alignment vertical="center"/>
    </xf>
    <xf numFmtId="38" fontId="15" fillId="2" borderId="22" xfId="1" applyFont="1" applyFill="1" applyBorder="1">
      <alignment vertical="center"/>
    </xf>
    <xf numFmtId="0" fontId="14" fillId="0" borderId="11" xfId="0" applyFont="1" applyBorder="1">
      <alignment vertical="center"/>
    </xf>
    <xf numFmtId="0" fontId="13" fillId="0" borderId="0" xfId="0" applyFont="1">
      <alignment vertical="center"/>
    </xf>
    <xf numFmtId="0" fontId="5" fillId="0" borderId="0" xfId="0" applyFont="1" applyAlignment="1">
      <alignment horizontal="left" vertical="center"/>
    </xf>
    <xf numFmtId="0" fontId="0" fillId="0" borderId="0" xfId="0" applyBorder="1" applyAlignment="1">
      <alignment horizontal="center" vertical="center"/>
    </xf>
    <xf numFmtId="0" fontId="2" fillId="0" borderId="1" xfId="0" applyFont="1" applyBorder="1" applyAlignment="1">
      <alignment horizontal="center" vertical="center" shrinkToFit="1"/>
    </xf>
    <xf numFmtId="178" fontId="5" fillId="0" borderId="4" xfId="0" applyNumberFormat="1" applyFont="1" applyBorder="1" applyAlignment="1">
      <alignment horizontal="center" vertical="center"/>
    </xf>
    <xf numFmtId="178" fontId="5" fillId="0" borderId="5" xfId="0" applyNumberFormat="1" applyFont="1" applyBorder="1" applyAlignment="1">
      <alignment horizontal="center" vertical="center"/>
    </xf>
    <xf numFmtId="0" fontId="5" fillId="3" borderId="20" xfId="0" applyFont="1" applyFill="1" applyBorder="1">
      <alignment vertical="center"/>
    </xf>
    <xf numFmtId="0" fontId="5" fillId="3" borderId="20" xfId="0" applyFont="1" applyFill="1" applyBorder="1" applyAlignment="1">
      <alignment horizontal="center" vertical="center"/>
    </xf>
    <xf numFmtId="0" fontId="18" fillId="4" borderId="23" xfId="2">
      <alignment vertical="center"/>
    </xf>
    <xf numFmtId="0" fontId="7" fillId="0" borderId="20" xfId="0" applyFont="1" applyBorder="1" applyAlignment="1">
      <alignment horizontal="center" vertical="center"/>
    </xf>
    <xf numFmtId="0" fontId="2" fillId="2" borderId="1" xfId="0" applyFont="1" applyFill="1" applyBorder="1" applyAlignment="1">
      <alignment horizontal="center" vertical="center" shrinkToFit="1"/>
    </xf>
    <xf numFmtId="0" fontId="5" fillId="0" borderId="0" xfId="0" applyFont="1" applyAlignment="1">
      <alignment horizontal="center" vertical="center"/>
    </xf>
    <xf numFmtId="0" fontId="0" fillId="0" borderId="0" xfId="0" applyAlignment="1">
      <alignment horizontal="center" vertical="center"/>
    </xf>
    <xf numFmtId="0" fontId="19" fillId="0" borderId="11" xfId="0" applyFont="1" applyBorder="1" applyAlignment="1">
      <alignment vertical="center"/>
    </xf>
    <xf numFmtId="0" fontId="20" fillId="0" borderId="0" xfId="0" applyFont="1" applyBorder="1" applyAlignment="1">
      <alignment horizontal="center" vertical="center"/>
    </xf>
    <xf numFmtId="0" fontId="22" fillId="0" borderId="7" xfId="0" applyFont="1" applyBorder="1">
      <alignment vertical="center"/>
    </xf>
    <xf numFmtId="3" fontId="15" fillId="0" borderId="10" xfId="0" applyNumberFormat="1" applyFont="1" applyFill="1" applyBorder="1" applyAlignment="1">
      <alignment vertical="center"/>
    </xf>
    <xf numFmtId="0" fontId="15" fillId="0" borderId="11" xfId="0" applyFont="1" applyBorder="1" applyAlignment="1">
      <alignment horizontal="center" vertical="center"/>
    </xf>
    <xf numFmtId="0" fontId="15" fillId="0" borderId="0" xfId="0" applyFont="1" applyFill="1" applyBorder="1">
      <alignment vertical="center"/>
    </xf>
    <xf numFmtId="0" fontId="21" fillId="0" borderId="0" xfId="0" applyFont="1" applyBorder="1" applyAlignment="1">
      <alignment horizontal="center" vertical="center"/>
    </xf>
    <xf numFmtId="38" fontId="15" fillId="2" borderId="7" xfId="1" applyFont="1" applyFill="1" applyBorder="1" applyAlignment="1">
      <alignment vertical="center"/>
    </xf>
    <xf numFmtId="38" fontId="15" fillId="0" borderId="7" xfId="1" applyFont="1" applyFill="1" applyBorder="1" applyAlignment="1">
      <alignment vertical="center"/>
    </xf>
    <xf numFmtId="179" fontId="15" fillId="2" borderId="12" xfId="0" applyNumberFormat="1" applyFont="1" applyFill="1" applyBorder="1">
      <alignment vertical="center"/>
    </xf>
    <xf numFmtId="179" fontId="15" fillId="0" borderId="11" xfId="0" applyNumberFormat="1" applyFont="1" applyBorder="1" applyAlignment="1">
      <alignment vertical="center"/>
    </xf>
    <xf numFmtId="0" fontId="5" fillId="0" borderId="20" xfId="0" applyFont="1" applyBorder="1" applyProtection="1">
      <alignment vertical="center"/>
      <protection locked="0"/>
    </xf>
    <xf numFmtId="38" fontId="15" fillId="2" borderId="3" xfId="1" applyFont="1" applyFill="1" applyBorder="1">
      <alignment vertical="center"/>
    </xf>
    <xf numFmtId="0" fontId="7" fillId="0" borderId="20" xfId="0" applyFont="1" applyBorder="1" applyAlignment="1" applyProtection="1">
      <alignment horizontal="center" vertical="center"/>
      <protection locked="0"/>
    </xf>
    <xf numFmtId="0" fontId="4" fillId="0" borderId="15" xfId="0" applyFont="1" applyBorder="1" applyProtection="1">
      <alignment vertical="center"/>
    </xf>
    <xf numFmtId="0" fontId="0" fillId="0" borderId="0" xfId="0" applyProtection="1">
      <alignment vertical="center"/>
    </xf>
    <xf numFmtId="0" fontId="4" fillId="0" borderId="10" xfId="0" applyFont="1" applyBorder="1" applyAlignment="1" applyProtection="1">
      <alignment vertical="center" shrinkToFit="1"/>
    </xf>
    <xf numFmtId="0" fontId="5" fillId="0" borderId="10" xfId="0" applyFont="1" applyBorder="1" applyAlignment="1" applyProtection="1">
      <alignment vertical="center" shrinkToFit="1"/>
    </xf>
    <xf numFmtId="0" fontId="0" fillId="0" borderId="3" xfId="0" applyBorder="1" applyAlignment="1" applyProtection="1">
      <alignment horizontal="left" vertical="center" wrapText="1"/>
    </xf>
    <xf numFmtId="0" fontId="12" fillId="0" borderId="3" xfId="0" applyFont="1" applyBorder="1" applyAlignment="1" applyProtection="1">
      <alignment horizontal="left" vertical="center" wrapText="1"/>
    </xf>
    <xf numFmtId="0" fontId="0" fillId="0" borderId="3" xfId="0" applyBorder="1" applyAlignment="1" applyProtection="1">
      <alignment horizontal="left" vertical="top" wrapText="1"/>
    </xf>
    <xf numFmtId="0" fontId="0" fillId="0" borderId="3" xfId="0" applyBorder="1" applyAlignment="1" applyProtection="1">
      <alignment horizontal="left" vertical="center"/>
    </xf>
    <xf numFmtId="0" fontId="0" fillId="0" borderId="3" xfId="0"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4" fillId="0" borderId="13" xfId="0" applyNumberFormat="1" applyFont="1" applyBorder="1" applyAlignment="1" applyProtection="1">
      <alignment horizontal="left" vertical="top" wrapText="1"/>
    </xf>
    <xf numFmtId="0" fontId="5" fillId="0" borderId="2" xfId="0" applyFont="1" applyBorder="1" applyAlignment="1" applyProtection="1">
      <alignment horizontal="left" vertical="top" wrapText="1" shrinkToFit="1"/>
    </xf>
    <xf numFmtId="0" fontId="5" fillId="0" borderId="3" xfId="0" applyFont="1" applyBorder="1" applyAlignment="1" applyProtection="1">
      <alignment vertical="top" wrapText="1" shrinkToFit="1"/>
    </xf>
    <xf numFmtId="0" fontId="5" fillId="0" borderId="3" xfId="0" applyFont="1" applyBorder="1" applyProtection="1">
      <alignment vertical="center"/>
    </xf>
    <xf numFmtId="0" fontId="5" fillId="0" borderId="4" xfId="0" applyFont="1" applyBorder="1" applyProtection="1">
      <alignment vertical="center"/>
    </xf>
    <xf numFmtId="0" fontId="8" fillId="0" borderId="1" xfId="0" applyFont="1" applyBorder="1" applyAlignment="1" applyProtection="1">
      <alignment horizontal="center" vertical="center" shrinkToFit="1"/>
    </xf>
    <xf numFmtId="0" fontId="4" fillId="2" borderId="1"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5" fillId="0" borderId="7" xfId="0" applyFont="1" applyBorder="1">
      <alignment vertical="center"/>
    </xf>
    <xf numFmtId="0" fontId="5" fillId="0" borderId="14" xfId="0" applyFont="1" applyBorder="1">
      <alignment vertical="center"/>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4" fillId="0" borderId="18" xfId="0" applyFont="1" applyBorder="1" applyAlignment="1" applyProtection="1">
      <alignment horizontal="left" vertical="center" shrinkToFit="1"/>
      <protection locked="0"/>
    </xf>
    <xf numFmtId="0" fontId="17" fillId="0" borderId="0" xfId="0" applyFont="1" applyBorder="1" applyAlignment="1" applyProtection="1">
      <alignment horizontal="center" vertical="center"/>
    </xf>
    <xf numFmtId="0" fontId="4" fillId="0" borderId="0" xfId="0" applyFont="1" applyBorder="1" applyAlignment="1" applyProtection="1">
      <alignment horizontal="center" vertical="center"/>
      <protection locked="0"/>
    </xf>
    <xf numFmtId="0" fontId="5" fillId="0" borderId="16" xfId="0" applyFont="1" applyBorder="1" applyAlignment="1" applyProtection="1">
      <alignment horizontal="right" vertical="center"/>
      <protection locked="0"/>
    </xf>
    <xf numFmtId="0" fontId="5" fillId="0" borderId="17" xfId="0" applyFont="1" applyBorder="1" applyAlignment="1" applyProtection="1">
      <alignment horizontal="right" vertical="center"/>
      <protection locked="0"/>
    </xf>
    <xf numFmtId="0" fontId="5" fillId="0" borderId="18" xfId="0" applyFont="1" applyBorder="1" applyAlignment="1" applyProtection="1">
      <alignment horizontal="right" vertical="center"/>
      <protection locked="0"/>
    </xf>
    <xf numFmtId="0" fontId="4" fillId="0" borderId="15" xfId="0" applyFont="1" applyBorder="1" applyAlignment="1" applyProtection="1">
      <alignment horizontal="left" vertical="center" shrinkToFit="1"/>
      <protection locked="0"/>
    </xf>
    <xf numFmtId="0" fontId="4" fillId="0" borderId="19"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22"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pplyProtection="1">
      <alignment horizontal="left" vertical="center" wrapText="1" shrinkToFit="1"/>
    </xf>
    <xf numFmtId="0" fontId="5" fillId="0" borderId="3" xfId="0" applyFont="1" applyBorder="1" applyAlignment="1" applyProtection="1">
      <alignment horizontal="left" vertical="center" wrapText="1" shrinkToFit="1"/>
    </xf>
    <xf numFmtId="0" fontId="5" fillId="0" borderId="13"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vertical="center" shrinkToFit="1"/>
    </xf>
    <xf numFmtId="0" fontId="5" fillId="0" borderId="14" xfId="0" applyFont="1" applyBorder="1" applyAlignment="1">
      <alignment vertical="center" shrinkToFit="1"/>
    </xf>
    <xf numFmtId="0" fontId="10" fillId="0" borderId="14" xfId="0" applyFont="1" applyBorder="1" applyAlignment="1">
      <alignment vertical="center"/>
    </xf>
    <xf numFmtId="0" fontId="10" fillId="0" borderId="8" xfId="0" applyFont="1" applyBorder="1" applyAlignment="1">
      <alignment vertical="center"/>
    </xf>
    <xf numFmtId="38" fontId="15" fillId="0" borderId="17" xfId="1" applyFont="1" applyBorder="1">
      <alignment vertical="center"/>
    </xf>
    <xf numFmtId="38" fontId="15" fillId="0" borderId="18" xfId="1" applyFont="1" applyBorder="1">
      <alignment vertical="center"/>
    </xf>
    <xf numFmtId="0" fontId="21" fillId="0" borderId="16" xfId="0" applyFont="1" applyBorder="1" applyAlignment="1">
      <alignment horizontal="center" vertical="center"/>
    </xf>
    <xf numFmtId="0" fontId="0" fillId="0" borderId="17" xfId="0" applyBorder="1" applyAlignment="1">
      <alignment horizontal="center" vertical="center"/>
    </xf>
    <xf numFmtId="38" fontId="15" fillId="2" borderId="10" xfId="1" applyFont="1" applyFill="1" applyBorder="1" applyAlignment="1">
      <alignment vertical="center"/>
    </xf>
    <xf numFmtId="38" fontId="15" fillId="2" borderId="12" xfId="1" applyFont="1" applyFill="1" applyBorder="1" applyAlignment="1">
      <alignment vertical="center"/>
    </xf>
    <xf numFmtId="0" fontId="5" fillId="0" borderId="10" xfId="0" applyFont="1" applyBorder="1">
      <alignment vertical="center"/>
    </xf>
    <xf numFmtId="0" fontId="5" fillId="0" borderId="11" xfId="0" applyFont="1" applyBorder="1">
      <alignment vertical="center"/>
    </xf>
    <xf numFmtId="0" fontId="4" fillId="3" borderId="16" xfId="0" applyFont="1" applyFill="1" applyBorder="1" applyAlignment="1" applyProtection="1">
      <alignment horizontal="left" vertical="center"/>
      <protection locked="0"/>
    </xf>
    <xf numFmtId="0" fontId="4" fillId="3" borderId="17" xfId="0" applyFont="1" applyFill="1" applyBorder="1" applyAlignment="1" applyProtection="1">
      <alignment horizontal="left" vertical="center"/>
      <protection locked="0"/>
    </xf>
    <xf numFmtId="0" fontId="4" fillId="3" borderId="18"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shrinkToFit="1"/>
      <protection locked="0"/>
    </xf>
    <xf numFmtId="0" fontId="4" fillId="3" borderId="17" xfId="0" applyFont="1" applyFill="1" applyBorder="1" applyAlignment="1" applyProtection="1">
      <alignment horizontal="left" vertical="center" shrinkToFit="1"/>
      <protection locked="0"/>
    </xf>
    <xf numFmtId="0" fontId="4" fillId="3" borderId="18" xfId="0" applyFont="1" applyFill="1" applyBorder="1" applyAlignment="1" applyProtection="1">
      <alignment horizontal="left" vertical="center" shrinkToFit="1"/>
      <protection locked="0"/>
    </xf>
    <xf numFmtId="49" fontId="4" fillId="0" borderId="2" xfId="0" applyNumberFormat="1" applyFont="1" applyBorder="1" applyAlignment="1" applyProtection="1">
      <alignment horizontal="left" vertical="top" wrapText="1"/>
      <protection locked="0"/>
    </xf>
    <xf numFmtId="49" fontId="4" fillId="0" borderId="3" xfId="0" applyNumberFormat="1" applyFont="1" applyBorder="1" applyAlignment="1" applyProtection="1">
      <alignment horizontal="left" vertical="top" wrapText="1"/>
      <protection locked="0"/>
    </xf>
    <xf numFmtId="49" fontId="4" fillId="0" borderId="4" xfId="0" applyNumberFormat="1" applyFont="1" applyBorder="1" applyAlignment="1" applyProtection="1">
      <alignment horizontal="left" vertical="top" wrapText="1"/>
      <protection locked="0"/>
    </xf>
    <xf numFmtId="0" fontId="5" fillId="0" borderId="5" xfId="0" applyFont="1" applyBorder="1" applyAlignment="1">
      <alignment horizontal="right" vertical="center"/>
    </xf>
    <xf numFmtId="0" fontId="5" fillId="0" borderId="9" xfId="0" applyFont="1" applyBorder="1" applyAlignment="1">
      <alignment horizontal="right" vertical="center"/>
    </xf>
    <xf numFmtId="0" fontId="5" fillId="0" borderId="2" xfId="0" applyFont="1" applyBorder="1" applyAlignment="1" applyProtection="1">
      <alignment horizontal="left" vertical="center" wrapText="1" shrinkToFit="1"/>
      <protection locked="0"/>
    </xf>
    <xf numFmtId="0" fontId="5" fillId="0" borderId="3" xfId="0" applyFont="1" applyBorder="1" applyAlignment="1">
      <alignment horizontal="left" vertical="center" wrapText="1" shrinkToFit="1"/>
    </xf>
    <xf numFmtId="0" fontId="5" fillId="3" borderId="16" xfId="0" applyFont="1" applyFill="1" applyBorder="1" applyAlignment="1">
      <alignment horizontal="right" vertical="center"/>
    </xf>
    <xf numFmtId="0" fontId="5" fillId="3" borderId="17" xfId="0" applyFont="1" applyFill="1" applyBorder="1" applyAlignment="1">
      <alignment horizontal="right" vertical="center"/>
    </xf>
    <xf numFmtId="0" fontId="5" fillId="3" borderId="18" xfId="0" applyFont="1" applyFill="1" applyBorder="1" applyAlignment="1">
      <alignment horizontal="right" vertical="center"/>
    </xf>
    <xf numFmtId="0" fontId="4" fillId="3" borderId="15" xfId="0" applyFont="1" applyFill="1" applyBorder="1" applyAlignment="1" applyProtection="1">
      <alignment horizontal="left" vertical="center" shrinkToFit="1"/>
      <protection locked="0"/>
    </xf>
    <xf numFmtId="0" fontId="4" fillId="3" borderId="19" xfId="0" applyFont="1" applyFill="1" applyBorder="1" applyAlignment="1" applyProtection="1">
      <alignment horizontal="left" vertical="center" shrinkToFit="1"/>
      <protection locked="0"/>
    </xf>
  </cellXfs>
  <cellStyles count="3">
    <cellStyle name="計算" xfId="2" builtinId="2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120650</xdr:colOff>
      <xdr:row>4</xdr:row>
      <xdr:rowOff>190500</xdr:rowOff>
    </xdr:from>
    <xdr:to>
      <xdr:col>12</xdr:col>
      <xdr:colOff>488950</xdr:colOff>
      <xdr:row>7</xdr:row>
      <xdr:rowOff>203200</xdr:rowOff>
    </xdr:to>
    <xdr:sp macro="" textlink="">
      <xdr:nvSpPr>
        <xdr:cNvPr id="2" name="テキスト ボックス 1">
          <a:extLst>
            <a:ext uri="{FF2B5EF4-FFF2-40B4-BE49-F238E27FC236}">
              <a16:creationId xmlns:a16="http://schemas.microsoft.com/office/drawing/2014/main" id="{13DCF078-4307-7598-2AE1-AC072BA7A5E8}"/>
            </a:ext>
          </a:extLst>
        </xdr:cNvPr>
        <xdr:cNvSpPr txBox="1"/>
      </xdr:nvSpPr>
      <xdr:spPr>
        <a:xfrm>
          <a:off x="7042150" y="1473200"/>
          <a:ext cx="1892300" cy="1028700"/>
        </a:xfrm>
        <a:prstGeom prst="rect">
          <a:avLst/>
        </a:prstGeom>
        <a:solidFill>
          <a:schemeClr val="lt1"/>
        </a:solidFill>
        <a:ln w="38100"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参加者自身で入力するセルをクリーム色で太枠にしています。</a:t>
          </a:r>
          <a:endParaRPr kumimoji="1" lang="en-US" altLang="ja-JP" sz="1100"/>
        </a:p>
        <a:p>
          <a:r>
            <a:rPr kumimoji="1" lang="ja-JP" altLang="en-US" sz="1100"/>
            <a:t>それ以外は入力しないようにします。</a:t>
          </a:r>
        </a:p>
      </xdr:txBody>
    </xdr:sp>
    <xdr:clientData/>
  </xdr:twoCellAnchor>
  <xdr:twoCellAnchor>
    <xdr:from>
      <xdr:col>3</xdr:col>
      <xdr:colOff>425450</xdr:colOff>
      <xdr:row>11</xdr:row>
      <xdr:rowOff>203200</xdr:rowOff>
    </xdr:from>
    <xdr:to>
      <xdr:col>7</xdr:col>
      <xdr:colOff>692150</xdr:colOff>
      <xdr:row>26</xdr:row>
      <xdr:rowOff>234950</xdr:rowOff>
    </xdr:to>
    <xdr:sp macro="" textlink="">
      <xdr:nvSpPr>
        <xdr:cNvPr id="3" name="正方形/長方形 2">
          <a:extLst>
            <a:ext uri="{FF2B5EF4-FFF2-40B4-BE49-F238E27FC236}">
              <a16:creationId xmlns:a16="http://schemas.microsoft.com/office/drawing/2014/main" id="{046DA520-3EAE-EF32-4018-CAE0653A9382}"/>
            </a:ext>
          </a:extLst>
        </xdr:cNvPr>
        <xdr:cNvSpPr/>
      </xdr:nvSpPr>
      <xdr:spPr>
        <a:xfrm>
          <a:off x="3162300" y="3930650"/>
          <a:ext cx="2971800" cy="3873500"/>
        </a:xfrm>
        <a:prstGeom prst="rect">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374650</xdr:colOff>
      <xdr:row>9</xdr:row>
      <xdr:rowOff>127000</xdr:rowOff>
    </xdr:from>
    <xdr:to>
      <xdr:col>13</xdr:col>
      <xdr:colOff>19050</xdr:colOff>
      <xdr:row>11</xdr:row>
      <xdr:rowOff>247650</xdr:rowOff>
    </xdr:to>
    <xdr:sp macro="" textlink="">
      <xdr:nvSpPr>
        <xdr:cNvPr id="5" name="吹き出し: 線 4">
          <a:extLst>
            <a:ext uri="{FF2B5EF4-FFF2-40B4-BE49-F238E27FC236}">
              <a16:creationId xmlns:a16="http://schemas.microsoft.com/office/drawing/2014/main" id="{CD097F1D-C646-082D-DF20-9A94D9597DBD}"/>
            </a:ext>
          </a:extLst>
        </xdr:cNvPr>
        <xdr:cNvSpPr/>
      </xdr:nvSpPr>
      <xdr:spPr>
        <a:xfrm>
          <a:off x="7296150" y="3187700"/>
          <a:ext cx="1778000" cy="787400"/>
        </a:xfrm>
        <a:prstGeom prst="borderCallout1">
          <a:avLst>
            <a:gd name="adj1" fmla="val 18750"/>
            <a:gd name="adj2" fmla="val -8333"/>
            <a:gd name="adj3" fmla="val 132728"/>
            <a:gd name="adj4" fmla="val -92474"/>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リストから対面、</a:t>
          </a:r>
          <a:r>
            <a:rPr kumimoji="1" lang="en-US" altLang="ja-JP" sz="1100">
              <a:solidFill>
                <a:sysClr val="windowText" lastClr="000000"/>
              </a:solidFill>
            </a:rPr>
            <a:t>Zoom,</a:t>
          </a:r>
          <a:r>
            <a:rPr kumimoji="1" lang="ja-JP" altLang="en-US" sz="1100">
              <a:solidFill>
                <a:sysClr val="windowText" lastClr="000000"/>
              </a:solidFill>
            </a:rPr>
            <a:t>不参加を選びます。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8</xdr:col>
      <xdr:colOff>57150</xdr:colOff>
      <xdr:row>11</xdr:row>
      <xdr:rowOff>203200</xdr:rowOff>
    </xdr:from>
    <xdr:to>
      <xdr:col>9</xdr:col>
      <xdr:colOff>101600</xdr:colOff>
      <xdr:row>26</xdr:row>
      <xdr:rowOff>241300</xdr:rowOff>
    </xdr:to>
    <xdr:sp macro="" textlink="">
      <xdr:nvSpPr>
        <xdr:cNvPr id="6" name="正方形/長方形 5">
          <a:extLst>
            <a:ext uri="{FF2B5EF4-FFF2-40B4-BE49-F238E27FC236}">
              <a16:creationId xmlns:a16="http://schemas.microsoft.com/office/drawing/2014/main" id="{16946B14-F73E-9F99-EA8F-E867D9D1086E}"/>
            </a:ext>
          </a:extLst>
        </xdr:cNvPr>
        <xdr:cNvSpPr/>
      </xdr:nvSpPr>
      <xdr:spPr>
        <a:xfrm>
          <a:off x="6223000" y="3930650"/>
          <a:ext cx="800100" cy="3879850"/>
        </a:xfrm>
        <a:prstGeom prst="rect">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374650</xdr:colOff>
      <xdr:row>13</xdr:row>
      <xdr:rowOff>177800</xdr:rowOff>
    </xdr:from>
    <xdr:to>
      <xdr:col>13</xdr:col>
      <xdr:colOff>19050</xdr:colOff>
      <xdr:row>16</xdr:row>
      <xdr:rowOff>203200</xdr:rowOff>
    </xdr:to>
    <xdr:sp macro="" textlink="">
      <xdr:nvSpPr>
        <xdr:cNvPr id="7" name="吹き出し: 線 6">
          <a:extLst>
            <a:ext uri="{FF2B5EF4-FFF2-40B4-BE49-F238E27FC236}">
              <a16:creationId xmlns:a16="http://schemas.microsoft.com/office/drawing/2014/main" id="{4176A598-962B-9884-C7CE-F1FDD70A8DDC}"/>
            </a:ext>
          </a:extLst>
        </xdr:cNvPr>
        <xdr:cNvSpPr/>
      </xdr:nvSpPr>
      <xdr:spPr>
        <a:xfrm>
          <a:off x="7296150" y="4445000"/>
          <a:ext cx="1778000" cy="787400"/>
        </a:xfrm>
        <a:prstGeom prst="borderCallout1">
          <a:avLst>
            <a:gd name="adj1" fmla="val 18750"/>
            <a:gd name="adj2" fmla="val -8333"/>
            <a:gd name="adj3" fmla="val 40792"/>
            <a:gd name="adj4" fmla="val -43188"/>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対面、</a:t>
          </a:r>
          <a:r>
            <a:rPr kumimoji="1" lang="en-US" altLang="ja-JP" sz="1100">
              <a:solidFill>
                <a:sysClr val="windowText" lastClr="000000"/>
              </a:solidFill>
            </a:rPr>
            <a:t>Zoom</a:t>
          </a:r>
          <a:r>
            <a:rPr kumimoji="1" lang="ja-JP" altLang="en-US" sz="1100">
              <a:solidFill>
                <a:sysClr val="windowText" lastClr="000000"/>
              </a:solidFill>
            </a:rPr>
            <a:t>が入力されると受講日数が入ります。</a:t>
          </a:r>
        </a:p>
      </xdr:txBody>
    </xdr:sp>
    <xdr:clientData/>
  </xdr:twoCellAnchor>
  <xdr:twoCellAnchor>
    <xdr:from>
      <xdr:col>3</xdr:col>
      <xdr:colOff>508000</xdr:colOff>
      <xdr:row>27</xdr:row>
      <xdr:rowOff>50800</xdr:rowOff>
    </xdr:from>
    <xdr:to>
      <xdr:col>7</xdr:col>
      <xdr:colOff>685800</xdr:colOff>
      <xdr:row>29</xdr:row>
      <xdr:rowOff>25400</xdr:rowOff>
    </xdr:to>
    <xdr:sp macro="" textlink="">
      <xdr:nvSpPr>
        <xdr:cNvPr id="8" name="正方形/長方形 7">
          <a:extLst>
            <a:ext uri="{FF2B5EF4-FFF2-40B4-BE49-F238E27FC236}">
              <a16:creationId xmlns:a16="http://schemas.microsoft.com/office/drawing/2014/main" id="{0CD24FC7-5D93-4A51-9264-29B0F37D1F47}"/>
            </a:ext>
          </a:extLst>
        </xdr:cNvPr>
        <xdr:cNvSpPr/>
      </xdr:nvSpPr>
      <xdr:spPr>
        <a:xfrm>
          <a:off x="3244850" y="7874000"/>
          <a:ext cx="2882900" cy="482600"/>
        </a:xfrm>
        <a:prstGeom prst="rect">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12700</xdr:colOff>
      <xdr:row>20</xdr:row>
      <xdr:rowOff>228600</xdr:rowOff>
    </xdr:from>
    <xdr:to>
      <xdr:col>13</xdr:col>
      <xdr:colOff>63500</xdr:colOff>
      <xdr:row>24</xdr:row>
      <xdr:rowOff>0</xdr:rowOff>
    </xdr:to>
    <xdr:sp macro="" textlink="">
      <xdr:nvSpPr>
        <xdr:cNvPr id="9" name="吹き出し: 線 8">
          <a:extLst>
            <a:ext uri="{FF2B5EF4-FFF2-40B4-BE49-F238E27FC236}">
              <a16:creationId xmlns:a16="http://schemas.microsoft.com/office/drawing/2014/main" id="{CFF252D1-3A12-4396-A972-E4B9E68A63DC}"/>
            </a:ext>
          </a:extLst>
        </xdr:cNvPr>
        <xdr:cNvSpPr/>
      </xdr:nvSpPr>
      <xdr:spPr>
        <a:xfrm>
          <a:off x="7340600" y="6273800"/>
          <a:ext cx="1778000" cy="787400"/>
        </a:xfrm>
        <a:prstGeom prst="borderCallout1">
          <a:avLst>
            <a:gd name="adj1" fmla="val 18750"/>
            <a:gd name="adj2" fmla="val -8333"/>
            <a:gd name="adj3" fmla="val 227889"/>
            <a:gd name="adj4" fmla="val -82830"/>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対面、</a:t>
          </a:r>
          <a:r>
            <a:rPr kumimoji="1" lang="en-US" altLang="ja-JP" sz="1100">
              <a:solidFill>
                <a:sysClr val="windowText" lastClr="000000"/>
              </a:solidFill>
            </a:rPr>
            <a:t>Zoom</a:t>
          </a:r>
          <a:r>
            <a:rPr kumimoji="1" lang="ja-JP" altLang="en-US" sz="1100">
              <a:solidFill>
                <a:sysClr val="windowText" lastClr="000000"/>
              </a:solidFill>
            </a:rPr>
            <a:t>の参加人数が計算されます。</a:t>
          </a:r>
        </a:p>
      </xdr:txBody>
    </xdr:sp>
    <xdr:clientData/>
  </xdr:twoCellAnchor>
  <xdr:twoCellAnchor>
    <xdr:from>
      <xdr:col>8</xdr:col>
      <xdr:colOff>57150</xdr:colOff>
      <xdr:row>27</xdr:row>
      <xdr:rowOff>57150</xdr:rowOff>
    </xdr:from>
    <xdr:to>
      <xdr:col>9</xdr:col>
      <xdr:colOff>25400</xdr:colOff>
      <xdr:row>29</xdr:row>
      <xdr:rowOff>31750</xdr:rowOff>
    </xdr:to>
    <xdr:sp macro="" textlink="">
      <xdr:nvSpPr>
        <xdr:cNvPr id="10" name="正方形/長方形 9">
          <a:extLst>
            <a:ext uri="{FF2B5EF4-FFF2-40B4-BE49-F238E27FC236}">
              <a16:creationId xmlns:a16="http://schemas.microsoft.com/office/drawing/2014/main" id="{AB9E3AAD-EB5A-467D-B296-2145D80AD4CF}"/>
            </a:ext>
          </a:extLst>
        </xdr:cNvPr>
        <xdr:cNvSpPr/>
      </xdr:nvSpPr>
      <xdr:spPr>
        <a:xfrm>
          <a:off x="6223000" y="7880350"/>
          <a:ext cx="723900" cy="482600"/>
        </a:xfrm>
        <a:prstGeom prst="rect">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311150</xdr:colOff>
      <xdr:row>28</xdr:row>
      <xdr:rowOff>215900</xdr:rowOff>
    </xdr:from>
    <xdr:to>
      <xdr:col>12</xdr:col>
      <xdr:colOff>565150</xdr:colOff>
      <xdr:row>30</xdr:row>
      <xdr:rowOff>209550</xdr:rowOff>
    </xdr:to>
    <xdr:sp macro="" textlink="">
      <xdr:nvSpPr>
        <xdr:cNvPr id="11" name="吹き出し: 線 10">
          <a:extLst>
            <a:ext uri="{FF2B5EF4-FFF2-40B4-BE49-F238E27FC236}">
              <a16:creationId xmlns:a16="http://schemas.microsoft.com/office/drawing/2014/main" id="{A3C4B2FF-1460-ECA8-72A2-C9AB19AE8D7B}"/>
            </a:ext>
          </a:extLst>
        </xdr:cNvPr>
        <xdr:cNvSpPr/>
      </xdr:nvSpPr>
      <xdr:spPr>
        <a:xfrm>
          <a:off x="7232650" y="8293100"/>
          <a:ext cx="1778000" cy="501650"/>
        </a:xfrm>
        <a:prstGeom prst="borderCallout1">
          <a:avLst>
            <a:gd name="adj1" fmla="val 79234"/>
            <a:gd name="adj2" fmla="val -5833"/>
            <a:gd name="adj3" fmla="val 106074"/>
            <a:gd name="adj4" fmla="val -64616"/>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出席日数、参加人数から</a:t>
          </a:r>
          <a:endParaRPr kumimoji="1" lang="en-US" altLang="ja-JP" sz="1100">
            <a:solidFill>
              <a:sysClr val="windowText" lastClr="000000"/>
            </a:solidFill>
          </a:endParaRPr>
        </a:p>
        <a:p>
          <a:pPr algn="l"/>
          <a:r>
            <a:rPr kumimoji="1" lang="ja-JP" altLang="en-US" sz="1100">
              <a:solidFill>
                <a:sysClr val="windowText" lastClr="000000"/>
              </a:solidFill>
            </a:rPr>
            <a:t>合計金額が計算されます。</a:t>
          </a:r>
        </a:p>
      </xdr:txBody>
    </xdr:sp>
    <xdr:clientData/>
  </xdr:twoCellAnchor>
  <xdr:twoCellAnchor>
    <xdr:from>
      <xdr:col>8</xdr:col>
      <xdr:colOff>615950</xdr:colOff>
      <xdr:row>28</xdr:row>
      <xdr:rowOff>120650</xdr:rowOff>
    </xdr:from>
    <xdr:to>
      <xdr:col>9</xdr:col>
      <xdr:colOff>196850</xdr:colOff>
      <xdr:row>29</xdr:row>
      <xdr:rowOff>120650</xdr:rowOff>
    </xdr:to>
    <xdr:cxnSp macro="">
      <xdr:nvCxnSpPr>
        <xdr:cNvPr id="13" name="直線コネクタ 12">
          <a:extLst>
            <a:ext uri="{FF2B5EF4-FFF2-40B4-BE49-F238E27FC236}">
              <a16:creationId xmlns:a16="http://schemas.microsoft.com/office/drawing/2014/main" id="{2D726E20-1100-9BC6-71A5-581698370EFB}"/>
            </a:ext>
          </a:extLst>
        </xdr:cNvPr>
        <xdr:cNvCxnSpPr/>
      </xdr:nvCxnSpPr>
      <xdr:spPr>
        <a:xfrm flipH="1" flipV="1">
          <a:off x="6781800" y="8197850"/>
          <a:ext cx="336550" cy="254000"/>
        </a:xfrm>
        <a:prstGeom prst="line">
          <a:avLst/>
        </a:prstGeom>
        <a:ln w="38100">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25400</xdr:colOff>
      <xdr:row>29</xdr:row>
      <xdr:rowOff>228600</xdr:rowOff>
    </xdr:from>
    <xdr:to>
      <xdr:col>8</xdr:col>
      <xdr:colOff>25400</xdr:colOff>
      <xdr:row>31</xdr:row>
      <xdr:rowOff>203200</xdr:rowOff>
    </xdr:to>
    <xdr:sp macro="" textlink="">
      <xdr:nvSpPr>
        <xdr:cNvPr id="14" name="正方形/長方形 13">
          <a:extLst>
            <a:ext uri="{FF2B5EF4-FFF2-40B4-BE49-F238E27FC236}">
              <a16:creationId xmlns:a16="http://schemas.microsoft.com/office/drawing/2014/main" id="{01CB4CB8-C4B4-6C3B-2208-5B41FDDD78C9}"/>
            </a:ext>
          </a:extLst>
        </xdr:cNvPr>
        <xdr:cNvSpPr/>
      </xdr:nvSpPr>
      <xdr:spPr>
        <a:xfrm>
          <a:off x="5467350" y="8559800"/>
          <a:ext cx="723900" cy="482600"/>
        </a:xfrm>
        <a:prstGeom prst="rect">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311150</xdr:colOff>
      <xdr:row>32</xdr:row>
      <xdr:rowOff>82550</xdr:rowOff>
    </xdr:from>
    <xdr:to>
      <xdr:col>12</xdr:col>
      <xdr:colOff>565150</xdr:colOff>
      <xdr:row>34</xdr:row>
      <xdr:rowOff>76200</xdr:rowOff>
    </xdr:to>
    <xdr:sp macro="" textlink="">
      <xdr:nvSpPr>
        <xdr:cNvPr id="15" name="吹き出し: 線 14">
          <a:extLst>
            <a:ext uri="{FF2B5EF4-FFF2-40B4-BE49-F238E27FC236}">
              <a16:creationId xmlns:a16="http://schemas.microsoft.com/office/drawing/2014/main" id="{ADA8E0AD-9665-4575-A317-737EF08A8860}"/>
            </a:ext>
          </a:extLst>
        </xdr:cNvPr>
        <xdr:cNvSpPr/>
      </xdr:nvSpPr>
      <xdr:spPr>
        <a:xfrm>
          <a:off x="7232650" y="9175750"/>
          <a:ext cx="1778000" cy="501650"/>
        </a:xfrm>
        <a:prstGeom prst="borderCallout1">
          <a:avLst>
            <a:gd name="adj1" fmla="val 79234"/>
            <a:gd name="adj2" fmla="val -5833"/>
            <a:gd name="adj3" fmla="val 59239"/>
            <a:gd name="adj4" fmla="val -65688"/>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冊数を入れると計算されます。</a:t>
          </a:r>
        </a:p>
      </xdr:txBody>
    </xdr:sp>
    <xdr:clientData/>
  </xdr:twoCellAnchor>
  <xdr:twoCellAnchor>
    <xdr:from>
      <xdr:col>9</xdr:col>
      <xdr:colOff>330200</xdr:colOff>
      <xdr:row>42</xdr:row>
      <xdr:rowOff>88900</xdr:rowOff>
    </xdr:from>
    <xdr:to>
      <xdr:col>12</xdr:col>
      <xdr:colOff>584200</xdr:colOff>
      <xdr:row>44</xdr:row>
      <xdr:rowOff>76200</xdr:rowOff>
    </xdr:to>
    <xdr:sp macro="" textlink="">
      <xdr:nvSpPr>
        <xdr:cNvPr id="16" name="吹き出し: 線 15">
          <a:extLst>
            <a:ext uri="{FF2B5EF4-FFF2-40B4-BE49-F238E27FC236}">
              <a16:creationId xmlns:a16="http://schemas.microsoft.com/office/drawing/2014/main" id="{A30D2EDA-65AF-EF9A-DC43-789A8EB0BF9A}"/>
            </a:ext>
          </a:extLst>
        </xdr:cNvPr>
        <xdr:cNvSpPr/>
      </xdr:nvSpPr>
      <xdr:spPr>
        <a:xfrm>
          <a:off x="7251700" y="11722100"/>
          <a:ext cx="1778000" cy="501650"/>
        </a:xfrm>
        <a:prstGeom prst="borderCallout1">
          <a:avLst>
            <a:gd name="adj1" fmla="val 79234"/>
            <a:gd name="adj2" fmla="val -5833"/>
            <a:gd name="adj3" fmla="val 76960"/>
            <a:gd name="adj4" fmla="val -66402"/>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総合計が計算されます。</a:t>
          </a:r>
        </a:p>
      </xdr:txBody>
    </xdr:sp>
    <xdr:clientData/>
  </xdr:twoCellAnchor>
  <xdr:twoCellAnchor>
    <xdr:from>
      <xdr:col>0</xdr:col>
      <xdr:colOff>1104900</xdr:colOff>
      <xdr:row>3</xdr:row>
      <xdr:rowOff>215900</xdr:rowOff>
    </xdr:from>
    <xdr:to>
      <xdr:col>9</xdr:col>
      <xdr:colOff>44450</xdr:colOff>
      <xdr:row>10</xdr:row>
      <xdr:rowOff>76200</xdr:rowOff>
    </xdr:to>
    <xdr:sp macro="" textlink="">
      <xdr:nvSpPr>
        <xdr:cNvPr id="17" name="正方形/長方形 16">
          <a:extLst>
            <a:ext uri="{FF2B5EF4-FFF2-40B4-BE49-F238E27FC236}">
              <a16:creationId xmlns:a16="http://schemas.microsoft.com/office/drawing/2014/main" id="{9F205D50-1488-AE10-75C9-BCFD2C44FB27}"/>
            </a:ext>
          </a:extLst>
        </xdr:cNvPr>
        <xdr:cNvSpPr/>
      </xdr:nvSpPr>
      <xdr:spPr>
        <a:xfrm>
          <a:off x="1104900" y="1244600"/>
          <a:ext cx="5861050" cy="2273300"/>
        </a:xfrm>
        <a:prstGeom prst="rect">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11</xdr:row>
      <xdr:rowOff>203200</xdr:rowOff>
    </xdr:from>
    <xdr:to>
      <xdr:col>2</xdr:col>
      <xdr:colOff>1219200</xdr:colOff>
      <xdr:row>26</xdr:row>
      <xdr:rowOff>234950</xdr:rowOff>
    </xdr:to>
    <xdr:sp macro="" textlink="">
      <xdr:nvSpPr>
        <xdr:cNvPr id="18" name="正方形/長方形 17">
          <a:extLst>
            <a:ext uri="{FF2B5EF4-FFF2-40B4-BE49-F238E27FC236}">
              <a16:creationId xmlns:a16="http://schemas.microsoft.com/office/drawing/2014/main" id="{EEEA3ABA-5EF1-996F-6334-B3643F24BF80}"/>
            </a:ext>
          </a:extLst>
        </xdr:cNvPr>
        <xdr:cNvSpPr/>
      </xdr:nvSpPr>
      <xdr:spPr>
        <a:xfrm>
          <a:off x="1403350" y="3930650"/>
          <a:ext cx="1295400" cy="3873500"/>
        </a:xfrm>
        <a:prstGeom prst="rect">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2EDF2-08BD-4153-B7E7-6EACD8933726}">
  <sheetPr>
    <tabColor rgb="FFFF0000"/>
    <pageSetUpPr fitToPage="1"/>
  </sheetPr>
  <dimension ref="A1:K39"/>
  <sheetViews>
    <sheetView tabSelected="1" workbookViewId="0">
      <selection activeCell="B5" sqref="B5:I5"/>
    </sheetView>
  </sheetViews>
  <sheetFormatPr defaultRowHeight="13" x14ac:dyDescent="0.2"/>
  <cols>
    <col min="1" max="1" width="16.90625" customWidth="1"/>
    <col min="2" max="2" width="4.36328125" customWidth="1"/>
    <col min="3" max="3" width="18" customWidth="1"/>
    <col min="4" max="4" width="7" customWidth="1"/>
    <col min="5" max="9" width="10.36328125" customWidth="1"/>
    <col min="10" max="10" width="2.90625" customWidth="1"/>
    <col min="11" max="11" width="7.26953125" bestFit="1" customWidth="1"/>
  </cols>
  <sheetData>
    <row r="1" spans="1:10" ht="27.75" customHeight="1" x14ac:dyDescent="0.2">
      <c r="A1" s="86" t="s">
        <v>81</v>
      </c>
      <c r="B1" s="86"/>
      <c r="C1" s="86"/>
      <c r="D1" s="86"/>
      <c r="E1" s="86"/>
      <c r="F1" s="86"/>
      <c r="G1" s="86"/>
      <c r="H1" s="86"/>
      <c r="I1" s="86"/>
    </row>
    <row r="2" spans="1:10" ht="27.75" customHeight="1" x14ac:dyDescent="0.2">
      <c r="A2" s="87" t="s">
        <v>80</v>
      </c>
      <c r="B2" s="87"/>
      <c r="C2" s="87"/>
      <c r="D2" s="87"/>
      <c r="E2" s="87"/>
      <c r="F2" s="87"/>
      <c r="G2" s="87"/>
      <c r="H2" s="87"/>
      <c r="I2" s="87"/>
    </row>
    <row r="3" spans="1:10" ht="14.25" customHeight="1" thickBot="1" x14ac:dyDescent="0.25">
      <c r="C3" s="5"/>
    </row>
    <row r="4" spans="1:10" ht="20.149999999999999" customHeight="1" thickBot="1" x14ac:dyDescent="0.25">
      <c r="A4" s="64"/>
      <c r="B4" s="63" t="s">
        <v>37</v>
      </c>
      <c r="G4" s="88" t="s">
        <v>53</v>
      </c>
      <c r="H4" s="89"/>
      <c r="I4" s="90"/>
    </row>
    <row r="5" spans="1:10" ht="30" customHeight="1" thickBot="1" x14ac:dyDescent="0.25">
      <c r="A5" s="65" t="s">
        <v>11</v>
      </c>
      <c r="B5" s="83"/>
      <c r="C5" s="84"/>
      <c r="D5" s="84"/>
      <c r="E5" s="84"/>
      <c r="F5" s="84"/>
      <c r="G5" s="91"/>
      <c r="H5" s="91"/>
      <c r="I5" s="92"/>
    </row>
    <row r="6" spans="1:10" ht="30" customHeight="1" thickBot="1" x14ac:dyDescent="0.25">
      <c r="A6" s="65" t="s">
        <v>1</v>
      </c>
      <c r="B6" s="83"/>
      <c r="C6" s="84"/>
      <c r="D6" s="84"/>
      <c r="E6" s="84"/>
      <c r="F6" s="84"/>
      <c r="G6" s="84"/>
      <c r="H6" s="84"/>
      <c r="I6" s="85"/>
    </row>
    <row r="7" spans="1:10" ht="30" customHeight="1" thickBot="1" x14ac:dyDescent="0.25">
      <c r="A7" s="66" t="s">
        <v>2</v>
      </c>
      <c r="B7" s="93" t="s">
        <v>0</v>
      </c>
      <c r="C7" s="94"/>
      <c r="D7" s="94"/>
      <c r="E7" s="94"/>
      <c r="F7" s="94"/>
      <c r="G7" s="94"/>
      <c r="H7" s="94"/>
      <c r="I7" s="95"/>
    </row>
    <row r="8" spans="1:10" ht="30" customHeight="1" thickBot="1" x14ac:dyDescent="0.25">
      <c r="A8" s="65" t="s">
        <v>6</v>
      </c>
      <c r="B8" s="83" t="s">
        <v>7</v>
      </c>
      <c r="C8" s="84"/>
      <c r="D8" s="84"/>
      <c r="E8" s="84"/>
      <c r="F8" s="84"/>
      <c r="G8" s="84"/>
      <c r="H8" s="84"/>
      <c r="I8" s="85"/>
    </row>
    <row r="9" spans="1:10" ht="30" customHeight="1" thickBot="1" x14ac:dyDescent="0.25">
      <c r="A9" s="66" t="s">
        <v>3</v>
      </c>
      <c r="B9" s="83"/>
      <c r="C9" s="84"/>
      <c r="D9" s="84"/>
      <c r="E9" s="84"/>
      <c r="F9" s="84"/>
      <c r="G9" s="84"/>
      <c r="H9" s="84"/>
      <c r="I9" s="85"/>
    </row>
    <row r="10" spans="1:10" ht="24" customHeight="1" x14ac:dyDescent="0.2">
      <c r="A10" s="67" t="s">
        <v>60</v>
      </c>
      <c r="B10" s="44"/>
      <c r="C10" s="96" t="s">
        <v>19</v>
      </c>
      <c r="D10" s="97"/>
      <c r="E10" s="40">
        <v>44915</v>
      </c>
      <c r="F10" s="40">
        <v>44916</v>
      </c>
      <c r="G10" s="40">
        <v>44917</v>
      </c>
      <c r="H10" s="41">
        <v>44918</v>
      </c>
      <c r="I10" s="98" t="s">
        <v>4</v>
      </c>
    </row>
    <row r="11" spans="1:10" ht="23.15" customHeight="1" thickBot="1" x14ac:dyDescent="0.25">
      <c r="A11" s="67" t="s">
        <v>71</v>
      </c>
      <c r="B11" s="3"/>
      <c r="C11" s="8" t="s">
        <v>20</v>
      </c>
      <c r="D11" s="2"/>
      <c r="E11" s="8" t="s">
        <v>15</v>
      </c>
      <c r="F11" s="8" t="s">
        <v>16</v>
      </c>
      <c r="G11" s="8" t="s">
        <v>17</v>
      </c>
      <c r="H11" s="9" t="s">
        <v>18</v>
      </c>
      <c r="I11" s="99"/>
      <c r="J11" s="38"/>
    </row>
    <row r="12" spans="1:10" ht="23.15" customHeight="1" thickBot="1" x14ac:dyDescent="0.25">
      <c r="A12" s="68" t="s">
        <v>72</v>
      </c>
      <c r="B12" s="9" t="s">
        <v>74</v>
      </c>
      <c r="C12" s="10" t="s">
        <v>79</v>
      </c>
      <c r="D12" s="78" t="s">
        <v>36</v>
      </c>
      <c r="E12" s="45" t="s">
        <v>55</v>
      </c>
      <c r="F12" s="45" t="s">
        <v>55</v>
      </c>
      <c r="G12" s="45" t="s">
        <v>54</v>
      </c>
      <c r="H12" s="45" t="s">
        <v>54</v>
      </c>
      <c r="I12" s="11">
        <f>SUM(COUNTIF($E12:$H12,"対面"))+(COUNTIF($E12:$H12,"Zoom"))</f>
        <v>2</v>
      </c>
    </row>
    <row r="13" spans="1:10" ht="23.15" customHeight="1" thickBot="1" x14ac:dyDescent="0.25">
      <c r="A13" s="68" t="s">
        <v>73</v>
      </c>
      <c r="B13" s="9">
        <v>1</v>
      </c>
      <c r="C13" s="60"/>
      <c r="D13" s="78" t="s">
        <v>36</v>
      </c>
      <c r="E13" s="62"/>
      <c r="F13" s="62"/>
      <c r="G13" s="62"/>
      <c r="H13" s="62"/>
      <c r="I13" s="11">
        <f>SUM(COUNTIF($E13:$H13,"対面"))+(COUNTIF($E13:$H13,"Zoom"))</f>
        <v>0</v>
      </c>
    </row>
    <row r="14" spans="1:10" ht="23.15" customHeight="1" thickBot="1" x14ac:dyDescent="0.25">
      <c r="A14" s="67" t="s">
        <v>61</v>
      </c>
      <c r="B14" s="9">
        <v>2</v>
      </c>
      <c r="C14" s="60"/>
      <c r="D14" s="78" t="s">
        <v>36</v>
      </c>
      <c r="E14" s="62"/>
      <c r="F14" s="62"/>
      <c r="G14" s="62"/>
      <c r="H14" s="62"/>
      <c r="I14" s="11">
        <f>SUM(COUNTIF($E14:$H14,"対面"))+(COUNTIF($E14:$H14,"Zoom"))</f>
        <v>0</v>
      </c>
    </row>
    <row r="15" spans="1:10" ht="23.15" customHeight="1" thickBot="1" x14ac:dyDescent="0.25">
      <c r="A15" s="69"/>
      <c r="B15" s="9">
        <v>3</v>
      </c>
      <c r="C15" s="60"/>
      <c r="D15" s="78" t="s">
        <v>36</v>
      </c>
      <c r="E15" s="62"/>
      <c r="F15" s="62"/>
      <c r="G15" s="62"/>
      <c r="H15" s="62"/>
      <c r="I15" s="11">
        <f>SUM(COUNTIF($E15:$H15,"対面"))+(COUNTIF($E15:$H15,"Zoom"))</f>
        <v>0</v>
      </c>
    </row>
    <row r="16" spans="1:10" ht="23.15" customHeight="1" thickBot="1" x14ac:dyDescent="0.25">
      <c r="A16" s="67" t="s">
        <v>62</v>
      </c>
      <c r="B16" s="9">
        <v>4</v>
      </c>
      <c r="C16" s="60"/>
      <c r="D16" s="78" t="s">
        <v>36</v>
      </c>
      <c r="E16" s="62"/>
      <c r="F16" s="62"/>
      <c r="G16" s="62"/>
      <c r="H16" s="62"/>
      <c r="I16" s="11">
        <f t="shared" ref="I16:I19" si="0">SUM(COUNTIF($E16:$H16,"対面"))+(COUNTIF($E16:$H16,"Zoom"))</f>
        <v>0</v>
      </c>
    </row>
    <row r="17" spans="1:11" ht="23.15" customHeight="1" thickBot="1" x14ac:dyDescent="0.25">
      <c r="A17" s="67" t="s">
        <v>63</v>
      </c>
      <c r="B17" s="9">
        <v>5</v>
      </c>
      <c r="C17" s="60"/>
      <c r="D17" s="78" t="s">
        <v>36</v>
      </c>
      <c r="E17" s="62"/>
      <c r="F17" s="62"/>
      <c r="G17" s="62"/>
      <c r="H17" s="62"/>
      <c r="I17" s="11">
        <f t="shared" si="0"/>
        <v>0</v>
      </c>
    </row>
    <row r="18" spans="1:11" ht="23.15" customHeight="1" thickBot="1" x14ac:dyDescent="0.25">
      <c r="A18" s="70" t="s">
        <v>75</v>
      </c>
      <c r="B18" s="9">
        <v>6</v>
      </c>
      <c r="C18" s="60"/>
      <c r="D18" s="78" t="s">
        <v>36</v>
      </c>
      <c r="E18" s="62"/>
      <c r="F18" s="62"/>
      <c r="G18" s="62"/>
      <c r="H18" s="62"/>
      <c r="I18" s="11">
        <f t="shared" si="0"/>
        <v>0</v>
      </c>
    </row>
    <row r="19" spans="1:11" ht="23.15" customHeight="1" thickBot="1" x14ac:dyDescent="0.25">
      <c r="A19" s="70" t="s">
        <v>76</v>
      </c>
      <c r="B19" s="9">
        <v>7</v>
      </c>
      <c r="C19" s="60"/>
      <c r="D19" s="78" t="s">
        <v>36</v>
      </c>
      <c r="E19" s="62"/>
      <c r="F19" s="62"/>
      <c r="G19" s="62"/>
      <c r="H19" s="62"/>
      <c r="I19" s="11">
        <f t="shared" si="0"/>
        <v>0</v>
      </c>
    </row>
    <row r="20" spans="1:11" ht="23.15" customHeight="1" thickBot="1" x14ac:dyDescent="0.25">
      <c r="A20" s="70" t="s">
        <v>77</v>
      </c>
      <c r="B20" s="9">
        <v>8</v>
      </c>
      <c r="C20" s="60"/>
      <c r="D20" s="78" t="s">
        <v>36</v>
      </c>
      <c r="E20" s="62"/>
      <c r="F20" s="62"/>
      <c r="G20" s="62"/>
      <c r="H20" s="62"/>
      <c r="I20" s="11">
        <f>SUM(COUNTIF($E20:$H20,"対面"))+(COUNTIF($E20:$H20,"Zoom"))</f>
        <v>0</v>
      </c>
    </row>
    <row r="21" spans="1:11" ht="23.15" customHeight="1" x14ac:dyDescent="0.2">
      <c r="A21" s="71"/>
      <c r="B21" s="79" t="s">
        <v>5</v>
      </c>
      <c r="C21" s="80"/>
      <c r="D21" s="46" t="s">
        <v>22</v>
      </c>
      <c r="E21" s="13">
        <f>COUNTIF(E$13:E$20,"対面")</f>
        <v>0</v>
      </c>
      <c r="F21" s="14">
        <f>COUNTIF(F$13:F$20,"対面")</f>
        <v>0</v>
      </c>
      <c r="G21" s="14">
        <f>COUNTIF(G$13:G$20,"対面")</f>
        <v>0</v>
      </c>
      <c r="H21" s="14">
        <f>COUNTIF(H$13:H$20,"対面")</f>
        <v>0</v>
      </c>
      <c r="I21" s="58">
        <f>SUM(E21:H21)*6000</f>
        <v>0</v>
      </c>
      <c r="J21" t="s">
        <v>8</v>
      </c>
    </row>
    <row r="22" spans="1:11" ht="23.15" customHeight="1" x14ac:dyDescent="0.2">
      <c r="A22" s="72"/>
      <c r="B22" s="79" t="s">
        <v>5</v>
      </c>
      <c r="C22" s="79"/>
      <c r="D22" s="46" t="s">
        <v>23</v>
      </c>
      <c r="E22" s="16">
        <f>COUNTIF(E$13:E$20,"Zoom")</f>
        <v>0</v>
      </c>
      <c r="F22" s="17">
        <f>COUNTIF(F$13:F$20,"Zoom")</f>
        <v>0</v>
      </c>
      <c r="G22" s="17">
        <f>COUNTIF(G$13:G$20,"Zoom")</f>
        <v>0</v>
      </c>
      <c r="H22" s="17">
        <f>COUNTIF(H$13:H$20,"Zoom")</f>
        <v>0</v>
      </c>
      <c r="I22" s="58">
        <f>SUM(E22:H22)*6000</f>
        <v>0</v>
      </c>
      <c r="J22" t="s">
        <v>10</v>
      </c>
      <c r="K22" s="18"/>
    </row>
    <row r="23" spans="1:11" ht="26.25" customHeight="1" thickBot="1" x14ac:dyDescent="0.25">
      <c r="A23" s="73"/>
      <c r="B23" s="20"/>
      <c r="C23" s="20"/>
      <c r="D23" s="21"/>
      <c r="E23" s="49"/>
      <c r="F23" s="49"/>
      <c r="G23" s="52"/>
      <c r="H23" s="53" t="s">
        <v>56</v>
      </c>
      <c r="I23" s="59">
        <f>SUM(I21:I22)</f>
        <v>0</v>
      </c>
      <c r="J23" t="s">
        <v>57</v>
      </c>
      <c r="K23" s="18"/>
    </row>
    <row r="24" spans="1:11" ht="20.149999999999999" customHeight="1" thickBot="1" x14ac:dyDescent="0.25">
      <c r="A24" s="100" t="s">
        <v>21</v>
      </c>
      <c r="B24" s="81" t="s">
        <v>39</v>
      </c>
      <c r="C24" s="82"/>
      <c r="D24" s="82"/>
      <c r="E24" s="82"/>
      <c r="F24" s="82"/>
      <c r="G24" s="82"/>
      <c r="H24" s="60"/>
      <c r="I24" s="26" t="s">
        <v>35</v>
      </c>
    </row>
    <row r="25" spans="1:11" ht="20.149999999999999" customHeight="1" thickBot="1" x14ac:dyDescent="0.25">
      <c r="A25" s="101"/>
      <c r="B25" s="102"/>
      <c r="C25" s="103"/>
      <c r="D25" s="103"/>
      <c r="E25" s="103"/>
      <c r="F25" s="103"/>
      <c r="G25" s="103"/>
      <c r="H25" s="61">
        <f>H24*3000</f>
        <v>0</v>
      </c>
      <c r="I25" s="26" t="s">
        <v>12</v>
      </c>
      <c r="J25" t="s">
        <v>9</v>
      </c>
    </row>
    <row r="26" spans="1:11" ht="21" customHeight="1" thickBot="1" x14ac:dyDescent="0.25">
      <c r="A26" s="74"/>
      <c r="B26" s="81" t="s">
        <v>59</v>
      </c>
      <c r="C26" s="82"/>
      <c r="D26" s="82"/>
      <c r="E26" s="82"/>
      <c r="F26" s="82"/>
      <c r="G26" s="82"/>
      <c r="H26" s="60"/>
      <c r="I26" s="26" t="s">
        <v>35</v>
      </c>
    </row>
    <row r="27" spans="1:11" ht="21" customHeight="1" thickBot="1" x14ac:dyDescent="0.25">
      <c r="A27" s="75" t="s">
        <v>41</v>
      </c>
      <c r="B27" s="104" t="s">
        <v>46</v>
      </c>
      <c r="C27" s="105"/>
      <c r="D27" s="105"/>
      <c r="E27" s="105"/>
      <c r="F27" s="105"/>
      <c r="G27" s="105"/>
      <c r="H27" s="30">
        <f>H26*3960</f>
        <v>0</v>
      </c>
      <c r="I27" s="26" t="s">
        <v>12</v>
      </c>
      <c r="J27" t="s">
        <v>13</v>
      </c>
    </row>
    <row r="28" spans="1:11" ht="21" customHeight="1" thickBot="1" x14ac:dyDescent="0.25">
      <c r="A28" s="76"/>
      <c r="B28" s="81" t="s">
        <v>64</v>
      </c>
      <c r="C28" s="82"/>
      <c r="D28" s="82"/>
      <c r="E28" s="82"/>
      <c r="F28" s="82"/>
      <c r="G28" s="82"/>
      <c r="H28" s="60"/>
      <c r="I28" s="26" t="s">
        <v>35</v>
      </c>
    </row>
    <row r="29" spans="1:11" ht="21" customHeight="1" thickBot="1" x14ac:dyDescent="0.25">
      <c r="A29" s="76" t="s">
        <v>24</v>
      </c>
      <c r="B29" s="104" t="s">
        <v>65</v>
      </c>
      <c r="C29" s="105"/>
      <c r="D29" s="105"/>
      <c r="E29" s="105"/>
      <c r="F29" s="105"/>
      <c r="G29" s="105"/>
      <c r="H29" s="30">
        <f>H28*3520</f>
        <v>0</v>
      </c>
      <c r="I29" s="26" t="s">
        <v>12</v>
      </c>
      <c r="J29" t="s">
        <v>25</v>
      </c>
    </row>
    <row r="30" spans="1:11" ht="21" customHeight="1" thickBot="1" x14ac:dyDescent="0.25">
      <c r="A30" s="76" t="s">
        <v>31</v>
      </c>
      <c r="B30" s="106" t="s">
        <v>67</v>
      </c>
      <c r="C30" s="107"/>
      <c r="D30" s="107"/>
      <c r="E30" s="107"/>
      <c r="F30" s="107"/>
      <c r="G30" s="107"/>
      <c r="H30" s="60"/>
      <c r="I30" s="26" t="s">
        <v>35</v>
      </c>
    </row>
    <row r="31" spans="1:11" ht="21" customHeight="1" thickBot="1" x14ac:dyDescent="0.25">
      <c r="A31" s="76" t="s">
        <v>29</v>
      </c>
      <c r="B31" s="104" t="s">
        <v>65</v>
      </c>
      <c r="C31" s="105"/>
      <c r="D31" s="105"/>
      <c r="E31" s="105"/>
      <c r="F31" s="105"/>
      <c r="G31" s="105"/>
      <c r="H31" s="30">
        <f>H30*5060</f>
        <v>0</v>
      </c>
      <c r="I31" s="26" t="s">
        <v>12</v>
      </c>
      <c r="J31" t="s">
        <v>26</v>
      </c>
    </row>
    <row r="32" spans="1:11" ht="21" customHeight="1" thickBot="1" x14ac:dyDescent="0.25">
      <c r="A32" s="76" t="s">
        <v>30</v>
      </c>
      <c r="B32" s="106" t="s">
        <v>66</v>
      </c>
      <c r="C32" s="107"/>
      <c r="D32" s="107"/>
      <c r="E32" s="107"/>
      <c r="F32" s="107"/>
      <c r="G32" s="107"/>
      <c r="H32" s="60"/>
      <c r="I32" s="26" t="s">
        <v>35</v>
      </c>
    </row>
    <row r="33" spans="1:10" ht="21" customHeight="1" thickBot="1" x14ac:dyDescent="0.25">
      <c r="A33" s="77"/>
      <c r="B33" s="104" t="s">
        <v>68</v>
      </c>
      <c r="C33" s="105"/>
      <c r="D33" s="105"/>
      <c r="E33" s="105"/>
      <c r="F33" s="105"/>
      <c r="G33" s="105"/>
      <c r="H33" s="30">
        <f>H32*4400</f>
        <v>0</v>
      </c>
      <c r="I33" s="26" t="s">
        <v>12</v>
      </c>
      <c r="J33" t="s">
        <v>27</v>
      </c>
    </row>
    <row r="34" spans="1:10" ht="26.25" customHeight="1" thickBot="1" x14ac:dyDescent="0.25">
      <c r="A34" s="64"/>
      <c r="E34" s="108" t="s">
        <v>78</v>
      </c>
      <c r="F34" s="109"/>
      <c r="G34" s="57"/>
      <c r="H34" s="56">
        <f>SUM(H25+H27+H29+H31+H33)</f>
        <v>0</v>
      </c>
      <c r="I34" s="51" t="s">
        <v>12</v>
      </c>
      <c r="J34" t="s">
        <v>58</v>
      </c>
    </row>
    <row r="35" spans="1:10" ht="30.75" customHeight="1" thickBot="1" x14ac:dyDescent="0.25">
      <c r="A35" s="47"/>
      <c r="B35" s="48"/>
      <c r="C35" s="55" t="s">
        <v>70</v>
      </c>
      <c r="D35" s="112" t="s">
        <v>69</v>
      </c>
      <c r="E35" s="113"/>
      <c r="F35" s="113"/>
      <c r="G35" s="110">
        <f>H34+I23</f>
        <v>0</v>
      </c>
      <c r="H35" s="111"/>
      <c r="I35" s="54" t="s">
        <v>12</v>
      </c>
    </row>
    <row r="36" spans="1:10" ht="15.75" customHeight="1" x14ac:dyDescent="0.2">
      <c r="A36" s="47"/>
      <c r="B36" s="48"/>
      <c r="C36" s="50"/>
      <c r="D36" s="50"/>
      <c r="E36" s="50"/>
      <c r="F36" s="50"/>
    </row>
    <row r="37" spans="1:10" ht="17.25" customHeight="1" x14ac:dyDescent="0.2">
      <c r="A37" s="103" t="s">
        <v>32</v>
      </c>
      <c r="B37" s="103"/>
      <c r="C37" s="103"/>
      <c r="D37" s="103"/>
      <c r="E37" s="103"/>
      <c r="F37" s="103"/>
      <c r="G37" s="103"/>
      <c r="H37" s="103"/>
      <c r="I37" s="103"/>
    </row>
    <row r="38" spans="1:10" ht="16" customHeight="1" x14ac:dyDescent="0.2">
      <c r="A38" s="103" t="s">
        <v>33</v>
      </c>
      <c r="B38" s="103"/>
      <c r="C38" s="103"/>
      <c r="D38" s="103"/>
      <c r="E38" s="103"/>
      <c r="F38" s="103"/>
      <c r="G38" s="103"/>
      <c r="H38" s="103"/>
      <c r="I38" s="103"/>
    </row>
    <row r="39" spans="1:10" ht="15.5" thickBot="1" x14ac:dyDescent="0.25">
      <c r="A39" s="103" t="s">
        <v>34</v>
      </c>
      <c r="B39" s="103"/>
      <c r="C39" s="103"/>
      <c r="D39" s="103"/>
      <c r="E39" s="103"/>
      <c r="F39" s="103"/>
      <c r="G39" s="103"/>
      <c r="H39" s="103"/>
      <c r="I39" s="103"/>
    </row>
  </sheetData>
  <sheetProtection sheet="1" objects="1" scenarios="1" selectLockedCells="1"/>
  <mergeCells count="28">
    <mergeCell ref="B29:G29"/>
    <mergeCell ref="B27:G27"/>
    <mergeCell ref="B28:G28"/>
    <mergeCell ref="A38:I38"/>
    <mergeCell ref="A39:I39"/>
    <mergeCell ref="B30:G30"/>
    <mergeCell ref="B31:G31"/>
    <mergeCell ref="B32:G32"/>
    <mergeCell ref="B33:G33"/>
    <mergeCell ref="E34:F34"/>
    <mergeCell ref="A37:I37"/>
    <mergeCell ref="G35:H35"/>
    <mergeCell ref="D35:F35"/>
    <mergeCell ref="B21:C21"/>
    <mergeCell ref="B22:C22"/>
    <mergeCell ref="B26:G26"/>
    <mergeCell ref="B6:I6"/>
    <mergeCell ref="A1:I1"/>
    <mergeCell ref="A2:I2"/>
    <mergeCell ref="G4:I4"/>
    <mergeCell ref="B5:I5"/>
    <mergeCell ref="B7:I7"/>
    <mergeCell ref="B8:I8"/>
    <mergeCell ref="B9:I9"/>
    <mergeCell ref="C10:D10"/>
    <mergeCell ref="I10:I11"/>
    <mergeCell ref="A24:A25"/>
    <mergeCell ref="B24:G25"/>
  </mergeCells>
  <phoneticPr fontId="1"/>
  <dataValidations count="1">
    <dataValidation type="list" allowBlank="1" showInputMessage="1" showErrorMessage="1" errorTitle="〇か×を選んでください" error="〇か×を選んでください" sqref="E12:H20" xr:uid="{125463A8-ADD1-4A07-838B-AA07B3D4C731}">
      <formula1>"対面,Zoom,不参加"</formula1>
    </dataValidation>
  </dataValidations>
  <pageMargins left="0.31496062992125984" right="0" top="0.15748031496062992" bottom="0.15748031496062992" header="0.11811023622047245" footer="0.1181102362204724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DD6C9-E72E-4989-B283-40A76A765E8A}">
  <dimension ref="A1:K48"/>
  <sheetViews>
    <sheetView workbookViewId="0">
      <selection sqref="A1:I1"/>
    </sheetView>
  </sheetViews>
  <sheetFormatPr defaultRowHeight="13" x14ac:dyDescent="0.2"/>
  <cols>
    <col min="1" max="1" width="16.90625" customWidth="1"/>
    <col min="2" max="2" width="4.36328125" customWidth="1"/>
    <col min="3" max="3" width="18" customWidth="1"/>
    <col min="4" max="4" width="7.6328125" customWidth="1"/>
    <col min="5" max="8" width="10.36328125" customWidth="1"/>
    <col min="9" max="9" width="10.90625" customWidth="1"/>
    <col min="10" max="10" width="5.90625" bestFit="1" customWidth="1"/>
    <col min="11" max="11" width="7.26953125" bestFit="1" customWidth="1"/>
  </cols>
  <sheetData>
    <row r="1" spans="1:10" ht="27" customHeight="1" x14ac:dyDescent="0.2">
      <c r="A1" s="86" t="s">
        <v>81</v>
      </c>
      <c r="B1" s="86"/>
      <c r="C1" s="86"/>
      <c r="D1" s="86"/>
      <c r="E1" s="86"/>
      <c r="F1" s="86"/>
      <c r="G1" s="86"/>
      <c r="H1" s="86"/>
      <c r="I1" s="86"/>
    </row>
    <row r="2" spans="1:10" ht="27" customHeight="1" x14ac:dyDescent="0.2">
      <c r="A2" s="87" t="s">
        <v>14</v>
      </c>
      <c r="B2" s="87"/>
      <c r="C2" s="87"/>
      <c r="D2" s="87"/>
      <c r="E2" s="87"/>
      <c r="F2" s="87"/>
      <c r="G2" s="87"/>
      <c r="H2" s="87"/>
      <c r="I2" s="87"/>
    </row>
    <row r="3" spans="1:10" ht="27" customHeight="1" x14ac:dyDescent="0.2">
      <c r="A3" s="87" t="s">
        <v>52</v>
      </c>
      <c r="B3" s="87"/>
      <c r="C3" s="87"/>
      <c r="D3" s="87"/>
      <c r="E3" s="87"/>
      <c r="F3" s="87"/>
      <c r="G3" s="87"/>
      <c r="H3" s="87"/>
      <c r="I3" s="87"/>
    </row>
    <row r="4" spans="1:10" ht="20.149999999999999" customHeight="1" thickBot="1" x14ac:dyDescent="0.25">
      <c r="C4" s="5"/>
    </row>
    <row r="5" spans="1:10" ht="20.149999999999999" customHeight="1" thickBot="1" x14ac:dyDescent="0.25">
      <c r="B5" s="6" t="s">
        <v>37</v>
      </c>
      <c r="G5" s="131" t="s">
        <v>53</v>
      </c>
      <c r="H5" s="132"/>
      <c r="I5" s="133"/>
    </row>
    <row r="6" spans="1:10" ht="30" customHeight="1" thickBot="1" x14ac:dyDescent="0.25">
      <c r="A6" s="1" t="s">
        <v>11</v>
      </c>
      <c r="B6" s="121"/>
      <c r="C6" s="122"/>
      <c r="D6" s="122"/>
      <c r="E6" s="122"/>
      <c r="F6" s="122"/>
      <c r="G6" s="134"/>
      <c r="H6" s="134"/>
      <c r="I6" s="135"/>
    </row>
    <row r="7" spans="1:10" ht="30" customHeight="1" thickBot="1" x14ac:dyDescent="0.25">
      <c r="A7" s="1" t="s">
        <v>1</v>
      </c>
      <c r="B7" s="121"/>
      <c r="C7" s="122"/>
      <c r="D7" s="122"/>
      <c r="E7" s="122"/>
      <c r="F7" s="122"/>
      <c r="G7" s="122"/>
      <c r="H7" s="122"/>
      <c r="I7" s="123"/>
    </row>
    <row r="8" spans="1:10" ht="30" customHeight="1" thickBot="1" x14ac:dyDescent="0.25">
      <c r="A8" s="7" t="s">
        <v>2</v>
      </c>
      <c r="B8" s="118" t="s">
        <v>0</v>
      </c>
      <c r="C8" s="119"/>
      <c r="D8" s="119"/>
      <c r="E8" s="119"/>
      <c r="F8" s="119"/>
      <c r="G8" s="119"/>
      <c r="H8" s="119"/>
      <c r="I8" s="120"/>
    </row>
    <row r="9" spans="1:10" ht="30" customHeight="1" thickBot="1" x14ac:dyDescent="0.25">
      <c r="A9" s="1" t="s">
        <v>6</v>
      </c>
      <c r="B9" s="121" t="s">
        <v>7</v>
      </c>
      <c r="C9" s="122"/>
      <c r="D9" s="122"/>
      <c r="E9" s="122"/>
      <c r="F9" s="122"/>
      <c r="G9" s="122"/>
      <c r="H9" s="122"/>
      <c r="I9" s="123"/>
    </row>
    <row r="10" spans="1:10" ht="30" customHeight="1" thickBot="1" x14ac:dyDescent="0.25">
      <c r="A10" s="7" t="s">
        <v>3</v>
      </c>
      <c r="B10" s="121"/>
      <c r="C10" s="122"/>
      <c r="D10" s="122"/>
      <c r="E10" s="122"/>
      <c r="F10" s="122"/>
      <c r="G10" s="122"/>
      <c r="H10" s="122"/>
      <c r="I10" s="123"/>
    </row>
    <row r="11" spans="1:10" ht="22.5" customHeight="1" x14ac:dyDescent="0.2">
      <c r="A11" s="124" t="s">
        <v>38</v>
      </c>
      <c r="B11" s="4"/>
      <c r="C11" s="127" t="s">
        <v>19</v>
      </c>
      <c r="D11" s="128"/>
      <c r="E11" s="40">
        <v>44873</v>
      </c>
      <c r="F11" s="40">
        <v>44874</v>
      </c>
      <c r="G11" s="40">
        <v>44875</v>
      </c>
      <c r="H11" s="41">
        <v>44876</v>
      </c>
      <c r="I11" s="98" t="s">
        <v>4</v>
      </c>
    </row>
    <row r="12" spans="1:10" ht="22.5" customHeight="1" thickBot="1" x14ac:dyDescent="0.25">
      <c r="A12" s="125"/>
      <c r="B12" s="3"/>
      <c r="C12" s="8" t="s">
        <v>20</v>
      </c>
      <c r="D12" s="2"/>
      <c r="E12" s="8" t="s">
        <v>15</v>
      </c>
      <c r="F12" s="8" t="s">
        <v>16</v>
      </c>
      <c r="G12" s="8" t="s">
        <v>17</v>
      </c>
      <c r="H12" s="9" t="s">
        <v>18</v>
      </c>
      <c r="I12" s="99"/>
      <c r="J12" s="38"/>
    </row>
    <row r="13" spans="1:10" ht="20.149999999999999" customHeight="1" thickBot="1" x14ac:dyDescent="0.25">
      <c r="A13" s="125"/>
      <c r="B13" s="24">
        <v>1</v>
      </c>
      <c r="C13" s="42"/>
      <c r="D13" s="39" t="s">
        <v>36</v>
      </c>
      <c r="E13" s="43"/>
      <c r="F13" s="43"/>
      <c r="G13" s="43"/>
      <c r="H13" s="43"/>
      <c r="I13" s="11">
        <f>SUM(COUNTIF($E13:$H13,"対面"))+(COUNTIF($E13:$H13,"Zoom"))</f>
        <v>0</v>
      </c>
    </row>
    <row r="14" spans="1:10" ht="20.149999999999999" customHeight="1" thickBot="1" x14ac:dyDescent="0.25">
      <c r="A14" s="125"/>
      <c r="B14" s="24">
        <v>2</v>
      </c>
      <c r="C14" s="42"/>
      <c r="D14" s="39" t="s">
        <v>36</v>
      </c>
      <c r="E14" s="43" t="s">
        <v>54</v>
      </c>
      <c r="F14" s="43"/>
      <c r="G14" s="43"/>
      <c r="H14" s="43"/>
      <c r="I14" s="11">
        <f>SUM(COUNTIF($E14:$H14,"対面"))+(COUNTIF($E14:$H14,"Zoom"))</f>
        <v>1</v>
      </c>
    </row>
    <row r="15" spans="1:10" ht="20.149999999999999" customHeight="1" thickBot="1" x14ac:dyDescent="0.25">
      <c r="A15" s="125"/>
      <c r="B15" s="24">
        <v>3</v>
      </c>
      <c r="C15" s="42"/>
      <c r="D15" s="39" t="s">
        <v>36</v>
      </c>
      <c r="E15" s="43"/>
      <c r="F15" s="43"/>
      <c r="G15" s="43"/>
      <c r="H15" s="43"/>
      <c r="I15" s="11">
        <f>SUM(COUNTIF($E15:$H15,"対面"))+(COUNTIF($E15:$H15,"Zoom"))</f>
        <v>0</v>
      </c>
    </row>
    <row r="16" spans="1:10" ht="20.149999999999999" customHeight="1" thickBot="1" x14ac:dyDescent="0.25">
      <c r="A16" s="125"/>
      <c r="B16" s="24">
        <v>4</v>
      </c>
      <c r="C16" s="42"/>
      <c r="D16" s="39" t="s">
        <v>36</v>
      </c>
      <c r="E16" s="43"/>
      <c r="F16" s="43"/>
      <c r="G16" s="43"/>
      <c r="H16" s="43"/>
      <c r="I16" s="11">
        <f t="shared" ref="I16:I26" si="0">SUM(COUNTIF($E16:$H16,"対面"))+(COUNTIF($E16:$H16,"Zoom"))</f>
        <v>0</v>
      </c>
    </row>
    <row r="17" spans="1:11" ht="20.149999999999999" customHeight="1" thickBot="1" x14ac:dyDescent="0.25">
      <c r="A17" s="125"/>
      <c r="B17" s="24">
        <v>5</v>
      </c>
      <c r="C17" s="42"/>
      <c r="D17" s="39" t="s">
        <v>36</v>
      </c>
      <c r="E17" s="43"/>
      <c r="F17" s="43"/>
      <c r="G17" s="43"/>
      <c r="H17" s="43"/>
      <c r="I17" s="11">
        <f t="shared" si="0"/>
        <v>0</v>
      </c>
    </row>
    <row r="18" spans="1:11" ht="20.149999999999999" customHeight="1" thickBot="1" x14ac:dyDescent="0.25">
      <c r="A18" s="125"/>
      <c r="B18" s="24">
        <v>6</v>
      </c>
      <c r="C18" s="42"/>
      <c r="D18" s="39" t="s">
        <v>36</v>
      </c>
      <c r="E18" s="43"/>
      <c r="F18" s="43"/>
      <c r="G18" s="43"/>
      <c r="H18" s="43"/>
      <c r="I18" s="11">
        <f t="shared" si="0"/>
        <v>0</v>
      </c>
    </row>
    <row r="19" spans="1:11" ht="20.149999999999999" customHeight="1" thickBot="1" x14ac:dyDescent="0.25">
      <c r="A19" s="125"/>
      <c r="B19" s="24">
        <v>7</v>
      </c>
      <c r="C19" s="42"/>
      <c r="D19" s="39" t="s">
        <v>36</v>
      </c>
      <c r="E19" s="43"/>
      <c r="F19" s="43"/>
      <c r="G19" s="43"/>
      <c r="H19" s="43"/>
      <c r="I19" s="11">
        <f t="shared" si="0"/>
        <v>0</v>
      </c>
    </row>
    <row r="20" spans="1:11" ht="20.149999999999999" customHeight="1" thickBot="1" x14ac:dyDescent="0.25">
      <c r="A20" s="125"/>
      <c r="B20" s="24">
        <v>8</v>
      </c>
      <c r="C20" s="42"/>
      <c r="D20" s="39" t="s">
        <v>36</v>
      </c>
      <c r="E20" s="43"/>
      <c r="F20" s="43"/>
      <c r="G20" s="43"/>
      <c r="H20" s="43"/>
      <c r="I20" s="11">
        <f>SUM(COUNTIF($E20:$H20,"対面"))+(COUNTIF($E20:$H20,"Zoom"))</f>
        <v>0</v>
      </c>
    </row>
    <row r="21" spans="1:11" ht="20.149999999999999" customHeight="1" thickBot="1" x14ac:dyDescent="0.25">
      <c r="A21" s="125"/>
      <c r="B21" s="24">
        <v>9</v>
      </c>
      <c r="C21" s="42"/>
      <c r="D21" s="39" t="s">
        <v>36</v>
      </c>
      <c r="E21" s="43"/>
      <c r="F21" s="43"/>
      <c r="G21" s="43"/>
      <c r="H21" s="43"/>
      <c r="I21" s="11">
        <f t="shared" si="0"/>
        <v>0</v>
      </c>
    </row>
    <row r="22" spans="1:11" ht="20.149999999999999" customHeight="1" thickBot="1" x14ac:dyDescent="0.25">
      <c r="A22" s="125"/>
      <c r="B22" s="24">
        <v>10</v>
      </c>
      <c r="C22" s="42"/>
      <c r="D22" s="39" t="s">
        <v>36</v>
      </c>
      <c r="E22" s="43"/>
      <c r="F22" s="43"/>
      <c r="G22" s="43"/>
      <c r="H22" s="43"/>
      <c r="I22" s="11">
        <f t="shared" si="0"/>
        <v>0</v>
      </c>
    </row>
    <row r="23" spans="1:11" ht="20.149999999999999" customHeight="1" thickBot="1" x14ac:dyDescent="0.25">
      <c r="A23" s="125"/>
      <c r="B23" s="24">
        <v>11</v>
      </c>
      <c r="C23" s="42"/>
      <c r="D23" s="39" t="s">
        <v>36</v>
      </c>
      <c r="E23" s="43"/>
      <c r="F23" s="43"/>
      <c r="G23" s="43"/>
      <c r="H23" s="43"/>
      <c r="I23" s="11">
        <f t="shared" si="0"/>
        <v>0</v>
      </c>
    </row>
    <row r="24" spans="1:11" ht="20.149999999999999" customHeight="1" thickBot="1" x14ac:dyDescent="0.25">
      <c r="A24" s="125"/>
      <c r="B24" s="24">
        <v>12</v>
      </c>
      <c r="C24" s="42"/>
      <c r="D24" s="39" t="s">
        <v>36</v>
      </c>
      <c r="E24" s="43"/>
      <c r="F24" s="43"/>
      <c r="G24" s="43"/>
      <c r="H24" s="43"/>
      <c r="I24" s="11">
        <f t="shared" si="0"/>
        <v>0</v>
      </c>
    </row>
    <row r="25" spans="1:11" ht="20.149999999999999" customHeight="1" thickBot="1" x14ac:dyDescent="0.25">
      <c r="A25" s="125"/>
      <c r="B25" s="24">
        <v>13</v>
      </c>
      <c r="C25" s="42"/>
      <c r="D25" s="39" t="s">
        <v>36</v>
      </c>
      <c r="E25" s="43"/>
      <c r="F25" s="43"/>
      <c r="G25" s="43"/>
      <c r="H25" s="43"/>
      <c r="I25" s="11">
        <f t="shared" si="0"/>
        <v>0</v>
      </c>
    </row>
    <row r="26" spans="1:11" ht="20.149999999999999" customHeight="1" thickBot="1" x14ac:dyDescent="0.25">
      <c r="A26" s="125"/>
      <c r="B26" s="24">
        <v>14</v>
      </c>
      <c r="C26" s="42"/>
      <c r="D26" s="39" t="s">
        <v>36</v>
      </c>
      <c r="E26" s="43"/>
      <c r="F26" s="43"/>
      <c r="G26" s="43"/>
      <c r="H26" s="43"/>
      <c r="I26" s="11">
        <f t="shared" si="0"/>
        <v>0</v>
      </c>
    </row>
    <row r="27" spans="1:11" ht="20.149999999999999" customHeight="1" thickBot="1" x14ac:dyDescent="0.25">
      <c r="A27" s="125"/>
      <c r="B27" s="24">
        <v>15</v>
      </c>
      <c r="C27" s="42"/>
      <c r="D27" s="39" t="s">
        <v>36</v>
      </c>
      <c r="E27" s="43"/>
      <c r="F27" s="43"/>
      <c r="G27" s="43"/>
      <c r="H27" s="43"/>
      <c r="I27" s="11">
        <f t="shared" ref="I27" si="1">SUM(COUNTIF($E27:$H27,"対面"))+(COUNTIF($E27:$H27,"Zoom"))</f>
        <v>0</v>
      </c>
    </row>
    <row r="28" spans="1:11" ht="20.149999999999999" customHeight="1" x14ac:dyDescent="0.2">
      <c r="A28" s="125"/>
      <c r="B28" s="79" t="s">
        <v>5</v>
      </c>
      <c r="C28" s="80"/>
      <c r="D28" s="12" t="s">
        <v>22</v>
      </c>
      <c r="E28" s="13">
        <f>COUNTIF(E$13:E$27,"対面")</f>
        <v>1</v>
      </c>
      <c r="F28" s="14">
        <f>COUNTIF(F$13:F$27,"対面")</f>
        <v>0</v>
      </c>
      <c r="G28" s="14">
        <f>COUNTIF(G$13:G$27,"対面")</f>
        <v>0</v>
      </c>
      <c r="H28" s="14">
        <f>COUNTIF(H$13:H$27,"対面")</f>
        <v>0</v>
      </c>
      <c r="I28" s="15">
        <f>SUM(E28:H28)*6000</f>
        <v>6000</v>
      </c>
      <c r="J28" t="s">
        <v>8</v>
      </c>
    </row>
    <row r="29" spans="1:11" ht="20.149999999999999" customHeight="1" x14ac:dyDescent="0.2">
      <c r="A29" s="126"/>
      <c r="B29" s="79" t="s">
        <v>5</v>
      </c>
      <c r="C29" s="79"/>
      <c r="D29" s="12" t="s">
        <v>23</v>
      </c>
      <c r="E29" s="16">
        <f>COUNTIF(E$13:E$27,"Zoom")</f>
        <v>0</v>
      </c>
      <c r="F29" s="17">
        <f>COUNTIF(F$13:F$27,"Zoom")</f>
        <v>0</v>
      </c>
      <c r="G29" s="17">
        <f>COUNTIF(G$13:G$27,"Zoom")</f>
        <v>0</v>
      </c>
      <c r="H29" s="17">
        <f>COUNTIF(H$13:H$27,"Zoom")</f>
        <v>0</v>
      </c>
      <c r="I29" s="15">
        <f>SUM(E29:H29)*6000</f>
        <v>0</v>
      </c>
      <c r="J29" t="s">
        <v>10</v>
      </c>
      <c r="K29" s="18"/>
    </row>
    <row r="30" spans="1:11" ht="20.149999999999999" customHeight="1" x14ac:dyDescent="0.2">
      <c r="A30" s="19"/>
      <c r="B30" s="20"/>
      <c r="C30" s="20"/>
      <c r="D30" s="21"/>
      <c r="E30" s="22"/>
      <c r="F30" s="22"/>
      <c r="G30" s="22"/>
      <c r="H30" s="22"/>
      <c r="I30" s="23"/>
      <c r="K30" s="18"/>
    </row>
    <row r="31" spans="1:11" ht="20.149999999999999" customHeight="1" x14ac:dyDescent="0.2">
      <c r="A31" s="129" t="s">
        <v>21</v>
      </c>
      <c r="B31" s="81" t="s">
        <v>39</v>
      </c>
      <c r="C31" s="82"/>
      <c r="D31" s="82"/>
      <c r="E31" s="82"/>
      <c r="F31" s="82"/>
      <c r="G31" s="82"/>
      <c r="H31" s="25">
        <f>I28+I29</f>
        <v>6000</v>
      </c>
      <c r="I31" s="26" t="s">
        <v>35</v>
      </c>
    </row>
    <row r="32" spans="1:11" ht="20.149999999999999" customHeight="1" thickBot="1" x14ac:dyDescent="0.25">
      <c r="A32" s="130"/>
      <c r="B32" s="102"/>
      <c r="C32" s="103"/>
      <c r="D32" s="103"/>
      <c r="E32" s="103"/>
      <c r="F32" s="103"/>
      <c r="G32" s="103"/>
      <c r="H32" s="27">
        <f>H31*3000</f>
        <v>18000000</v>
      </c>
      <c r="I32" s="26" t="s">
        <v>12</v>
      </c>
      <c r="J32" t="s">
        <v>9</v>
      </c>
    </row>
    <row r="33" spans="1:10" ht="20.149999999999999" customHeight="1" thickBot="1" x14ac:dyDescent="0.25">
      <c r="A33" s="28"/>
      <c r="B33" s="81" t="s">
        <v>40</v>
      </c>
      <c r="C33" s="82"/>
      <c r="D33" s="82"/>
      <c r="E33" s="82"/>
      <c r="F33" s="82"/>
      <c r="G33" s="82"/>
      <c r="H33" s="42"/>
      <c r="I33" s="26" t="s">
        <v>35</v>
      </c>
    </row>
    <row r="34" spans="1:10" ht="20.149999999999999" customHeight="1" thickBot="1" x14ac:dyDescent="0.25">
      <c r="A34" s="29" t="s">
        <v>41</v>
      </c>
      <c r="B34" s="104" t="s">
        <v>42</v>
      </c>
      <c r="C34" s="105"/>
      <c r="D34" s="105"/>
      <c r="E34" s="105"/>
      <c r="F34" s="105"/>
      <c r="G34" s="105"/>
      <c r="H34" s="30">
        <f>H33*3080</f>
        <v>0</v>
      </c>
      <c r="I34" s="26" t="s">
        <v>12</v>
      </c>
      <c r="J34" t="s">
        <v>13</v>
      </c>
    </row>
    <row r="35" spans="1:10" ht="20.149999999999999" customHeight="1" thickBot="1" x14ac:dyDescent="0.25">
      <c r="A35" s="31"/>
      <c r="B35" s="81" t="s">
        <v>43</v>
      </c>
      <c r="C35" s="82"/>
      <c r="D35" s="82"/>
      <c r="E35" s="82"/>
      <c r="F35" s="82"/>
      <c r="G35" s="82"/>
      <c r="H35" s="42"/>
      <c r="I35" s="26" t="s">
        <v>35</v>
      </c>
    </row>
    <row r="36" spans="1:10" ht="20.149999999999999" customHeight="1" thickBot="1" x14ac:dyDescent="0.25">
      <c r="A36" s="31" t="s">
        <v>24</v>
      </c>
      <c r="B36" s="104" t="s">
        <v>44</v>
      </c>
      <c r="C36" s="105"/>
      <c r="D36" s="105"/>
      <c r="E36" s="105"/>
      <c r="F36" s="105"/>
      <c r="G36" s="105"/>
      <c r="H36" s="30"/>
      <c r="I36" s="26" t="s">
        <v>12</v>
      </c>
      <c r="J36" t="s">
        <v>25</v>
      </c>
    </row>
    <row r="37" spans="1:10" ht="20.149999999999999" customHeight="1" thickBot="1" x14ac:dyDescent="0.25">
      <c r="A37" s="31" t="s">
        <v>31</v>
      </c>
      <c r="B37" s="81" t="s">
        <v>45</v>
      </c>
      <c r="C37" s="82"/>
      <c r="D37" s="82"/>
      <c r="E37" s="82"/>
      <c r="F37" s="82"/>
      <c r="G37" s="82"/>
      <c r="H37" s="42"/>
      <c r="I37" s="26" t="s">
        <v>35</v>
      </c>
    </row>
    <row r="38" spans="1:10" ht="20.149999999999999" customHeight="1" thickBot="1" x14ac:dyDescent="0.25">
      <c r="A38" s="31"/>
      <c r="B38" s="104" t="s">
        <v>46</v>
      </c>
      <c r="C38" s="105"/>
      <c r="D38" s="105"/>
      <c r="E38" s="105"/>
      <c r="F38" s="105"/>
      <c r="G38" s="105"/>
      <c r="H38" s="30">
        <f>H37*3080</f>
        <v>0</v>
      </c>
      <c r="I38" s="26" t="s">
        <v>12</v>
      </c>
      <c r="J38" t="s">
        <v>26</v>
      </c>
    </row>
    <row r="39" spans="1:10" ht="20.149999999999999" customHeight="1" thickBot="1" x14ac:dyDescent="0.25">
      <c r="A39" s="31" t="s">
        <v>29</v>
      </c>
      <c r="B39" s="81" t="s">
        <v>47</v>
      </c>
      <c r="C39" s="82"/>
      <c r="D39" s="82"/>
      <c r="E39" s="82"/>
      <c r="F39" s="82"/>
      <c r="G39" s="82"/>
      <c r="H39" s="42"/>
      <c r="I39" s="26" t="s">
        <v>35</v>
      </c>
    </row>
    <row r="40" spans="1:10" ht="20.149999999999999" customHeight="1" thickBot="1" x14ac:dyDescent="0.25">
      <c r="A40" s="31" t="s">
        <v>30</v>
      </c>
      <c r="B40" s="104" t="s">
        <v>48</v>
      </c>
      <c r="C40" s="105"/>
      <c r="D40" s="105"/>
      <c r="E40" s="105"/>
      <c r="F40" s="105"/>
      <c r="G40" s="105"/>
      <c r="H40" s="30">
        <f>H39*3080</f>
        <v>0</v>
      </c>
      <c r="I40" s="26" t="s">
        <v>12</v>
      </c>
      <c r="J40" t="s">
        <v>27</v>
      </c>
    </row>
    <row r="41" spans="1:10" ht="20.149999999999999" customHeight="1" thickBot="1" x14ac:dyDescent="0.25">
      <c r="A41" s="31"/>
      <c r="B41" s="106" t="s">
        <v>49</v>
      </c>
      <c r="C41" s="107"/>
      <c r="D41" s="107"/>
      <c r="E41" s="107"/>
      <c r="F41" s="107"/>
      <c r="G41" s="107"/>
      <c r="H41" s="42"/>
      <c r="I41" s="32" t="s">
        <v>35</v>
      </c>
    </row>
    <row r="42" spans="1:10" ht="20.149999999999999" customHeight="1" x14ac:dyDescent="0.2">
      <c r="A42" s="33"/>
      <c r="B42" s="116" t="s">
        <v>50</v>
      </c>
      <c r="C42" s="117"/>
      <c r="D42" s="117"/>
      <c r="E42" s="117"/>
      <c r="F42" s="117"/>
      <c r="G42" s="117"/>
      <c r="H42" s="34">
        <f>H41*5060</f>
        <v>0</v>
      </c>
      <c r="I42" s="26" t="s">
        <v>12</v>
      </c>
      <c r="J42" t="s">
        <v>28</v>
      </c>
    </row>
    <row r="43" spans="1:10" ht="16" customHeight="1" x14ac:dyDescent="0.2">
      <c r="H43" s="35"/>
      <c r="I43" s="36"/>
    </row>
    <row r="44" spans="1:10" ht="24.75" customHeight="1" x14ac:dyDescent="0.2">
      <c r="A44" s="37" t="s">
        <v>51</v>
      </c>
      <c r="G44" s="114">
        <f>H32+H34+H36+H38+H40+H42</f>
        <v>18000000</v>
      </c>
      <c r="H44" s="115"/>
      <c r="I44" s="26" t="s">
        <v>12</v>
      </c>
    </row>
    <row r="45" spans="1:10" ht="11.25" customHeight="1" x14ac:dyDescent="0.2"/>
    <row r="46" spans="1:10" ht="16" customHeight="1" x14ac:dyDescent="0.2">
      <c r="A46" s="103" t="s">
        <v>32</v>
      </c>
      <c r="B46" s="103"/>
      <c r="C46" s="103"/>
      <c r="D46" s="103"/>
      <c r="E46" s="103"/>
      <c r="F46" s="103"/>
      <c r="G46" s="103"/>
      <c r="H46" s="103"/>
      <c r="I46" s="103"/>
    </row>
    <row r="47" spans="1:10" ht="16" customHeight="1" x14ac:dyDescent="0.2">
      <c r="A47" s="103" t="s">
        <v>33</v>
      </c>
      <c r="B47" s="103"/>
      <c r="C47" s="103"/>
      <c r="D47" s="103"/>
      <c r="E47" s="103"/>
      <c r="F47" s="103"/>
      <c r="G47" s="103"/>
      <c r="H47" s="103"/>
      <c r="I47" s="103"/>
    </row>
    <row r="48" spans="1:10" ht="15" x14ac:dyDescent="0.2">
      <c r="A48" s="103" t="s">
        <v>34</v>
      </c>
      <c r="B48" s="103"/>
      <c r="C48" s="103"/>
      <c r="D48" s="103"/>
      <c r="E48" s="103"/>
      <c r="F48" s="103"/>
      <c r="G48" s="103"/>
      <c r="H48" s="103"/>
      <c r="I48" s="103"/>
    </row>
  </sheetData>
  <mergeCells count="30">
    <mergeCell ref="B7:I7"/>
    <mergeCell ref="A1:I1"/>
    <mergeCell ref="A2:I2"/>
    <mergeCell ref="A3:I3"/>
    <mergeCell ref="G5:I5"/>
    <mergeCell ref="B6:I6"/>
    <mergeCell ref="B36:G36"/>
    <mergeCell ref="B8:I8"/>
    <mergeCell ref="B9:I9"/>
    <mergeCell ref="B10:I10"/>
    <mergeCell ref="A11:A29"/>
    <mergeCell ref="C11:D11"/>
    <mergeCell ref="I11:I12"/>
    <mergeCell ref="B28:C28"/>
    <mergeCell ref="B29:C29"/>
    <mergeCell ref="A31:A32"/>
    <mergeCell ref="B31:G32"/>
    <mergeCell ref="B33:G33"/>
    <mergeCell ref="B34:G34"/>
    <mergeCell ref="B35:G35"/>
    <mergeCell ref="G44:H44"/>
    <mergeCell ref="A46:I46"/>
    <mergeCell ref="A47:I47"/>
    <mergeCell ref="A48:I48"/>
    <mergeCell ref="B37:G37"/>
    <mergeCell ref="B38:G38"/>
    <mergeCell ref="B39:G39"/>
    <mergeCell ref="B40:G40"/>
    <mergeCell ref="B41:G41"/>
    <mergeCell ref="B42:G42"/>
  </mergeCells>
  <phoneticPr fontId="1"/>
  <dataValidations count="1">
    <dataValidation type="list" allowBlank="1" showInputMessage="1" showErrorMessage="1" errorTitle="〇か×を選んでください" error="〇か×を選んでください" sqref="E13:H27" xr:uid="{5344C26E-EEFD-4DAF-937A-901E732BCC86}">
      <formula1>"対面,Zoom,不参加"</formula1>
    </dataValidation>
  </dataValidations>
  <pageMargins left="0.51181102362204722" right="0.31496062992125984" top="0.55118110236220474" bottom="0.55118110236220474" header="0.31496062992125984" footer="0.11811023622047245"/>
  <pageSetup paperSize="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2022申込書 プライマリ</vt:lpstr>
      <vt:lpstr>2022申込書 (2)解説</vt:lpstr>
      <vt:lpstr>'2022申込書 プライマリ'!Print_Area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住まいと環境　東北フォーラム</dc:creator>
  <cp:lastModifiedBy>Owner</cp:lastModifiedBy>
  <cp:lastPrinted>2022-05-10T21:42:01Z</cp:lastPrinted>
  <dcterms:created xsi:type="dcterms:W3CDTF">2016-05-30T06:41:13Z</dcterms:created>
  <dcterms:modified xsi:type="dcterms:W3CDTF">2022-05-20T09:45:06Z</dcterms:modified>
</cp:coreProperties>
</file>