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44" yWindow="155" windowWidth="20980" windowHeight="11188"/>
  </bookViews>
  <sheets>
    <sheet name="申込書 スタートアップ " sheetId="7" r:id="rId1"/>
    <sheet name="申込書 解説" sheetId="6" r:id="rId2"/>
  </sheets>
  <definedNames>
    <definedName name="_xlnm.Print_Area" localSheetId="0">'申込書 スタートアップ '!$A$1:$J$44</definedName>
  </definedNames>
  <calcPr calcId="191029" concurrentCalc="1"/>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<sst xmlns="http://schemas.openxmlformats.org/spreadsheetml/2006/main" xmlns:r="http://schemas.openxmlformats.org/officeDocument/2006/relationships" count="86" uniqueCount="86">
  <si>
    <t>⑥</t>
  </si>
  <si>
    <t>◇電話/FAX</t>
  </si>
  <si>
    <t>〒</t>
  </si>
  <si>
    <t>受講日数</t>
    <rPh sb="0" eb="2">
      <t>ジュコウ</t>
    </rPh>
    <rPh sb="2" eb="4">
      <t>ニッスウ</t>
    </rPh>
    <phoneticPr fontId="2"/>
  </si>
  <si>
    <t>例</t>
    <rPh sb="0" eb="1">
      <t>レイ</t>
    </rPh>
    <phoneticPr fontId="2"/>
  </si>
  <si>
    <t>ご購入ください</t>
    <rPh sb="1" eb="3">
      <t>コウニュウ</t>
    </rPh>
    <phoneticPr fontId="2"/>
  </si>
  <si>
    <t>◇勤務先・部署名</t>
  </si>
  <si>
    <t>◇住所</t>
  </si>
  <si>
    <t>学生の参加者一人につき、一冊を必ずご購入ください　
　　　　　1冊　1,000円（税込）・・・データのみ</t>
    <rPh sb="0" eb="2">
      <t>ガクセイ</t>
    </rPh>
    <rPh sb="3" eb="5">
      <t>サンカ</t>
    </rPh>
    <rPh sb="5" eb="6">
      <t>シャ</t>
    </rPh>
    <rPh sb="6" eb="8">
      <t>ヒトリ</t>
    </rPh>
    <rPh sb="12" eb="14">
      <t>1サツ</t>
    </rPh>
    <rPh sb="15" eb="16">
      <t>カナラ</t>
    </rPh>
    <rPh sb="18" eb="20">
      <t>コウニュウ</t>
    </rPh>
    <rPh sb="32" eb="33">
      <t>サツ</t>
    </rPh>
    <rPh sb="39" eb="40">
      <t>エン</t>
    </rPh>
    <rPh sb="41" eb="43">
      <t>ゼイコ</t>
    </rPh>
    <phoneticPr fontId="2"/>
  </si>
  <si>
    <t>◇E-mail</t>
  </si>
  <si>
    <t>金額は自動計算</t>
    <rPh sb="0" eb="2">
      <t>キンガク</t>
    </rPh>
    <rPh sb="3" eb="5">
      <t>ジドウ</t>
    </rPh>
    <rPh sb="5" eb="7">
      <t>ケイサン</t>
    </rPh>
    <phoneticPr fontId="2"/>
  </si>
  <si>
    <t>②　空気調和設備の基礎　〔ナツメ社〕　3,080円（税込）</t>
    <rPh sb="2" eb="6">
      <t>クウキチョウワ</t>
    </rPh>
    <rPh sb="6" eb="8">
      <t>セツビ</t>
    </rPh>
    <rPh sb="9" eb="11">
      <t>キソ</t>
    </rPh>
    <rPh sb="16" eb="17">
      <t>シャ</t>
    </rPh>
    <rPh sb="24" eb="25">
      <t>エン</t>
    </rPh>
    <rPh sb="26" eb="28">
      <t>ゼイコ</t>
    </rPh>
    <phoneticPr fontId="2"/>
  </si>
  <si>
    <t>①</t>
  </si>
  <si>
    <t>合計受講者数/日</t>
    <rPh sb="2" eb="4">
      <t>ジュコウ</t>
    </rPh>
    <rPh sb="4" eb="5">
      <t>シャ</t>
    </rPh>
    <rPh sb="5" eb="6">
      <t>スウ</t>
    </rPh>
    <rPh sb="7" eb="8">
      <t>ニチ</t>
    </rPh>
    <phoneticPr fontId="2"/>
  </si>
  <si>
    <t>電話：　　　　　　　　　　　　　　　　　　　FAX：</t>
  </si>
  <si>
    <t>◇参加者</t>
    <rPh sb="1" eb="4">
      <t>サンカシャ</t>
    </rPh>
    <phoneticPr fontId="2"/>
  </si>
  <si>
    <t>③</t>
  </si>
  <si>
    <t>⑨</t>
  </si>
  <si>
    <r>
      <t>一人１冊を</t>
    </r>
    <r>
      <rPr>
        <sz val="11"/>
        <color rgb="FFFF0000"/>
        <rFont val="ＭＳ Ｐゴシック"/>
      </rPr>
      <t>必ず</t>
    </r>
    <rPh sb="0" eb="2">
      <t>ヒトリ</t>
    </rPh>
    <rPh sb="3" eb="4">
      <t>サツ</t>
    </rPh>
    <rPh sb="5" eb="6">
      <t>カナラ</t>
    </rPh>
    <phoneticPr fontId="2"/>
  </si>
  <si>
    <t>A+B</t>
  </si>
  <si>
    <t>（金）</t>
    <rPh sb="1" eb="2">
      <t>キン</t>
    </rPh>
    <phoneticPr fontId="2"/>
  </si>
  <si>
    <t>②</t>
  </si>
  <si>
    <t>　</t>
  </si>
  <si>
    <r>
      <rPr>
        <b/>
        <sz val="11"/>
        <color theme="1"/>
        <rFont val="Meiryo UI"/>
      </rPr>
      <t>太枠内</t>
    </r>
    <r>
      <rPr>
        <sz val="11"/>
        <color theme="1"/>
        <rFont val="Meiryo UI"/>
      </rPr>
      <t>へ</t>
    </r>
    <rPh sb="0" eb="2">
      <t>フトワク</t>
    </rPh>
    <rPh sb="2" eb="3">
      <t>ナイ</t>
    </rPh>
    <phoneticPr fontId="2"/>
  </si>
  <si>
    <r>
      <t>◇申込者</t>
    </r>
    <r>
      <rPr>
        <sz val="8"/>
        <color auto="1"/>
        <rFont val="Meiryo UI"/>
      </rPr>
      <t>（担当者）</t>
    </r>
  </si>
  <si>
    <t>円（税込）</t>
    <rPh sb="0" eb="1">
      <t>エン</t>
    </rPh>
    <rPh sb="2" eb="4">
      <t>ゼイコ</t>
    </rPh>
    <phoneticPr fontId="2"/>
  </si>
  <si>
    <t>④</t>
  </si>
  <si>
    <t>参加方法</t>
    <rPh sb="0" eb="4">
      <t>サンカホウホウ</t>
    </rPh>
    <phoneticPr fontId="2"/>
  </si>
  <si>
    <r>
      <rPr>
        <b/>
        <sz val="11"/>
        <color theme="1"/>
        <rFont val="ＭＳ Ｐゴシック"/>
      </rPr>
      <t>リスト</t>
    </r>
    <r>
      <rPr>
        <sz val="11"/>
        <color theme="1"/>
        <rFont val="ＭＳ Ｐゴシック"/>
      </rPr>
      <t>から</t>
    </r>
    <r>
      <rPr>
        <sz val="11"/>
        <color rgb="FFFF0000"/>
        <rFont val="ＭＳ Ｐゴシック"/>
      </rPr>
      <t>対面</t>
    </r>
    <r>
      <rPr>
        <sz val="11"/>
        <color theme="1"/>
        <rFont val="ＭＳ Ｐゴシック"/>
      </rPr>
      <t>、</t>
    </r>
    <rPh sb="5" eb="7">
      <t>タイメン</t>
    </rPh>
    <phoneticPr fontId="2"/>
  </si>
  <si>
    <t>B</t>
  </si>
  <si>
    <t>（火）</t>
    <rPh sb="1" eb="2">
      <t>カ</t>
    </rPh>
    <phoneticPr fontId="2"/>
  </si>
  <si>
    <t>（水）</t>
    <rPh sb="1" eb="2">
      <t>スイ</t>
    </rPh>
    <phoneticPr fontId="2"/>
  </si>
  <si>
    <t>（木）</t>
    <rPh sb="1" eb="2">
      <t>モク</t>
    </rPh>
    <phoneticPr fontId="2"/>
  </si>
  <si>
    <t>◇共通テキスト
　　（一般）</t>
    <rPh sb="1" eb="3">
      <t>キョウツウ</t>
    </rPh>
    <rPh sb="11" eb="13">
      <t>イッパン</t>
    </rPh>
    <phoneticPr fontId="2"/>
  </si>
  <si>
    <t>⑤</t>
  </si>
  <si>
    <t>参加者氏名</t>
    <rPh sb="0" eb="3">
      <t>サンカシャ</t>
    </rPh>
    <rPh sb="3" eb="5">
      <t>シメイ</t>
    </rPh>
    <phoneticPr fontId="2"/>
  </si>
  <si>
    <t>　・・・9月17日～20日に使用</t>
  </si>
  <si>
    <t>◇共通テキスト</t>
    <rPh sb="1" eb="3">
      <t>キョウツウ</t>
    </rPh>
    <phoneticPr fontId="2"/>
  </si>
  <si>
    <t>◇テキスト</t>
  </si>
  <si>
    <t>2024年度 スタートアップ技術研修会（入門編・仙台）（給排水衛生設備・空調設備）申込書</t>
    <rPh sb="4" eb="5">
      <t>ネン</t>
    </rPh>
    <rPh sb="5" eb="6">
      <t>ド</t>
    </rPh>
    <rPh sb="14" eb="16">
      <t>ギジュツ</t>
    </rPh>
    <rPh sb="16" eb="19">
      <t>ケンシュウカイ</t>
    </rPh>
    <rPh sb="20" eb="23">
      <t>ニュウモンヘン</t>
    </rPh>
    <rPh sb="24" eb="26">
      <t>センダイ</t>
    </rPh>
    <rPh sb="41" eb="44">
      <t>モウシコミショ</t>
    </rPh>
    <phoneticPr fontId="2"/>
  </si>
  <si>
    <t>対面</t>
    <rPh sb="0" eb="2">
      <t>タイメン</t>
    </rPh>
    <phoneticPr fontId="2"/>
  </si>
  <si>
    <t>設備 太郎</t>
    <rPh sb="0" eb="2">
      <t>セツビ</t>
    </rPh>
    <rPh sb="3" eb="5">
      <t>タロウ</t>
    </rPh>
    <phoneticPr fontId="2"/>
  </si>
  <si>
    <t>選んでください</t>
    <rPh sb="0" eb="1">
      <t>エラ</t>
    </rPh>
    <phoneticPr fontId="2"/>
  </si>
  <si>
    <t>Zoom</t>
  </si>
  <si>
    <t>必要冊数をご記入</t>
    <rPh sb="0" eb="2">
      <t>ヒツヨウ</t>
    </rPh>
    <rPh sb="2" eb="4">
      <t>サッスウ</t>
    </rPh>
    <rPh sb="6" eb="8">
      <t>キニュウ</t>
    </rPh>
    <phoneticPr fontId="2"/>
  </si>
  <si>
    <r>
      <rPr>
        <sz val="11"/>
        <color rgb="FFFF0000"/>
        <rFont val="ＭＳ Ｐゴシック"/>
      </rPr>
      <t>Zoom</t>
    </r>
    <r>
      <rPr>
        <sz val="11"/>
        <color theme="1"/>
        <rFont val="ＭＳ Ｐゴシック"/>
      </rPr>
      <t>、</t>
    </r>
    <r>
      <rPr>
        <sz val="11"/>
        <color rgb="FFFF0000"/>
        <rFont val="ＭＳ Ｐゴシック"/>
      </rPr>
      <t>教職員・</t>
    </r>
    <rPh sb="5" eb="8">
      <t>キョウショクイン</t>
    </rPh>
    <phoneticPr fontId="2"/>
  </si>
  <si>
    <t>⑦</t>
  </si>
  <si>
    <t>①+②＋③</t>
  </si>
  <si>
    <t>⑧</t>
  </si>
  <si>
    <t>されます</t>
  </si>
  <si>
    <t>ください</t>
  </si>
  <si>
    <t>*申込者の方へ：申込者へ請求書を送付します。</t>
    <rPh sb="1" eb="4">
      <t>モウシコミシャ</t>
    </rPh>
    <rPh sb="5" eb="6">
      <t>カタ</t>
    </rPh>
    <rPh sb="8" eb="11">
      <t>モウシコミシャ</t>
    </rPh>
    <rPh sb="12" eb="15">
      <t>セイキュウショ</t>
    </rPh>
    <rPh sb="16" eb="18">
      <t>ソウフ</t>
    </rPh>
    <phoneticPr fontId="2"/>
  </si>
  <si>
    <t>その他　E-mailアドレスに受講に関する連絡事項をおしらせする場合がありますので</t>
    <rPh sb="2" eb="3">
      <t>タ</t>
    </rPh>
    <rPh sb="15" eb="17">
      <t>ジュコウ</t>
    </rPh>
    <rPh sb="18" eb="19">
      <t>カン</t>
    </rPh>
    <rPh sb="21" eb="23">
      <t>レンラク</t>
    </rPh>
    <rPh sb="23" eb="25">
      <t>ジコウ</t>
    </rPh>
    <rPh sb="32" eb="34">
      <t>バアイ</t>
    </rPh>
    <phoneticPr fontId="2"/>
  </si>
  <si>
    <t>A</t>
  </si>
  <si>
    <t>その際は、お手数ですが受講者各位にお伝えください。</t>
    <rPh sb="2" eb="3">
      <t>サイ</t>
    </rPh>
    <rPh sb="6" eb="8">
      <t>テスウ</t>
    </rPh>
    <rPh sb="11" eb="14">
      <t>ジュコウシャ</t>
    </rPh>
    <rPh sb="14" eb="16">
      <t>カクイ</t>
    </rPh>
    <rPh sb="18" eb="19">
      <t>ツタ</t>
    </rPh>
    <phoneticPr fontId="2"/>
  </si>
  <si>
    <t>⑤　建築設備の凍結・雪対策　計画設計施工の実務の知識　〔丸善〕　5,060円（税込）</t>
    <rPh sb="2" eb="6">
      <t>ケンチクセツビ</t>
    </rPh>
    <rPh sb="7" eb="9">
      <t>トウケツ</t>
    </rPh>
    <rPh sb="10" eb="13">
      <t>ユキタイサク</t>
    </rPh>
    <rPh sb="14" eb="16">
      <t>ケイカク</t>
    </rPh>
    <rPh sb="16" eb="18">
      <t>セッケイ</t>
    </rPh>
    <rPh sb="18" eb="20">
      <t>セコウ</t>
    </rPh>
    <rPh sb="21" eb="23">
      <t>ジツム</t>
    </rPh>
    <rPh sb="24" eb="26">
      <t>チシキ</t>
    </rPh>
    <rPh sb="28" eb="30">
      <t>マルゼン</t>
    </rPh>
    <rPh sb="37" eb="38">
      <t>エン</t>
    </rPh>
    <rPh sb="39" eb="41">
      <t>ゼイコ</t>
    </rPh>
    <phoneticPr fontId="2"/>
  </si>
  <si>
    <t>冊</t>
    <rPh sb="0" eb="1">
      <t>サツ</t>
    </rPh>
    <phoneticPr fontId="2"/>
  </si>
  <si>
    <t>※太枠内を入力してください。</t>
  </si>
  <si>
    <t>①　給排水設備の基礎　〔ナツメ社〕　3,080円（税込）</t>
    <rPh sb="2" eb="7">
      <t>キュウハイスイセツビ</t>
    </rPh>
    <rPh sb="8" eb="10">
      <t>キソ</t>
    </rPh>
    <rPh sb="15" eb="16">
      <t>シャ</t>
    </rPh>
    <rPh sb="23" eb="24">
      <t>エン</t>
    </rPh>
    <rPh sb="25" eb="27">
      <t>ゼイコ</t>
    </rPh>
    <phoneticPr fontId="2"/>
  </si>
  <si>
    <t>お支払い合計金額（ ①+②+③+④+⑤+⑥+⑦+⑧ ）自動計算されます。</t>
    <rPh sb="1" eb="3">
      <t>シハラ</t>
    </rPh>
    <rPh sb="4" eb="6">
      <t>ゴウケイ</t>
    </rPh>
    <rPh sb="6" eb="8">
      <t>キンガク</t>
    </rPh>
    <rPh sb="27" eb="31">
      <t>ジドウケイサン</t>
    </rPh>
    <phoneticPr fontId="2"/>
  </si>
  <si>
    <t>③　図解・管工事技術の基礎〔ナツメ社〕　3,080円（税込）</t>
    <rPh sb="2" eb="4">
      <t>ズカイ</t>
    </rPh>
    <rPh sb="5" eb="8">
      <t>カンコウジ</t>
    </rPh>
    <rPh sb="8" eb="10">
      <t>ギジュツ</t>
    </rPh>
    <rPh sb="11" eb="13">
      <t>キソ</t>
    </rPh>
    <rPh sb="17" eb="18">
      <t>シャ</t>
    </rPh>
    <rPh sb="25" eb="26">
      <t>エン</t>
    </rPh>
    <rPh sb="27" eb="29">
      <t>ゼイコ</t>
    </rPh>
    <phoneticPr fontId="2"/>
  </si>
  <si>
    <t>　・・・全日程で使用</t>
    <rPh sb="4" eb="7">
      <t>ゼンニッテイ</t>
    </rPh>
    <rPh sb="8" eb="10">
      <t>シヨウ</t>
    </rPh>
    <phoneticPr fontId="2"/>
  </si>
  <si>
    <t>一般の参加者一人につき、一冊を必ずご購入ください　
　　　　　1冊　4,000円（税込）・・・冊子</t>
    <rPh sb="0" eb="2">
      <t>イッパン</t>
    </rPh>
    <rPh sb="3" eb="5">
      <t>サンカ</t>
    </rPh>
    <rPh sb="5" eb="6">
      <t>シャ</t>
    </rPh>
    <rPh sb="6" eb="8">
      <t>ヒトリ</t>
    </rPh>
    <rPh sb="12" eb="14">
      <t>1サツ</t>
    </rPh>
    <rPh sb="15" eb="16">
      <t>カナラ</t>
    </rPh>
    <rPh sb="18" eb="20">
      <t>コウニュウ</t>
    </rPh>
    <rPh sb="32" eb="33">
      <t>サツ</t>
    </rPh>
    <rPh sb="39" eb="40">
      <t>エン</t>
    </rPh>
    <rPh sb="41" eb="43">
      <t>ゼイコ</t>
    </rPh>
    <rPh sb="47" eb="49">
      <t>サッシ</t>
    </rPh>
    <phoneticPr fontId="2"/>
  </si>
  <si>
    <t>④　イラストでわかる建築施工〔ナツメ社〕　3,300円（税込）</t>
    <rPh sb="10" eb="12">
      <t>ケンチク</t>
    </rPh>
    <rPh sb="12" eb="14">
      <t>セコウ</t>
    </rPh>
    <rPh sb="18" eb="19">
      <t>シャ</t>
    </rPh>
    <rPh sb="26" eb="27">
      <t>エン</t>
    </rPh>
    <rPh sb="28" eb="30">
      <t>ゼイコ</t>
    </rPh>
    <phoneticPr fontId="2"/>
  </si>
  <si>
    <t>申込み　　　　　　　　月　　　　　　　日</t>
    <rPh sb="0" eb="2">
      <t>モウシコミ</t>
    </rPh>
    <rPh sb="11" eb="12">
      <t>ガツ</t>
    </rPh>
    <rPh sb="19" eb="20">
      <t>ニチ</t>
    </rPh>
    <phoneticPr fontId="2"/>
  </si>
  <si>
    <t>対面</t>
  </si>
  <si>
    <t>お支払い合計金額</t>
    <rPh sb="1" eb="3">
      <t>シハラ</t>
    </rPh>
    <rPh sb="4" eb="6">
      <t>ゴウケイ</t>
    </rPh>
    <rPh sb="6" eb="8">
      <t>キンガク</t>
    </rPh>
    <phoneticPr fontId="2"/>
  </si>
  <si>
    <t>不参加</t>
  </si>
  <si>
    <t>◇共通テキスト
　　（学生）</t>
    <rPh sb="1" eb="3">
      <t>キョウツウ</t>
    </rPh>
    <rPh sb="11" eb="13">
      <t>ガクセイ</t>
    </rPh>
    <phoneticPr fontId="2"/>
  </si>
  <si>
    <t>⑩</t>
  </si>
  <si>
    <t>④+⑤+⑥+⑦+⑧+⑨+⑩</t>
  </si>
  <si>
    <t>＊受講料 １日･1人</t>
    <rPh sb="1" eb="4">
      <t>ジュコウリョウ</t>
    </rPh>
    <rPh sb="6" eb="7">
      <t>ニチ</t>
    </rPh>
    <rPh sb="9" eb="10">
      <t>ニン</t>
    </rPh>
    <phoneticPr fontId="2"/>
  </si>
  <si>
    <t>一般　6,000円</t>
    <rPh sb="0" eb="2">
      <t>イッパン</t>
    </rPh>
    <rPh sb="8" eb="9">
      <t>エン</t>
    </rPh>
    <phoneticPr fontId="2"/>
  </si>
  <si>
    <t>技術研修会係宛（FAX : 022-797-2486　or　E-mail :  jabmee@tohoku-shibu.org)</t>
  </si>
  <si>
    <t>　　↞ 必ず記載ください</t>
    <rPh sb="4" eb="5">
      <t>カナラ</t>
    </rPh>
    <rPh sb="6" eb="8">
      <t>キサイ</t>
    </rPh>
    <phoneticPr fontId="2"/>
  </si>
  <si>
    <t>　・・・9月19日～20日に使用</t>
  </si>
  <si>
    <t>　・・・9月20日に使用</t>
  </si>
  <si>
    <t>2024年</t>
    <rPh sb="4" eb="5">
      <t>ネン</t>
    </rPh>
    <phoneticPr fontId="2"/>
  </si>
  <si>
    <t>　・・・9月18日、19日、20日に使用</t>
  </si>
  <si>
    <t>参加者一人につき、一冊を必ずご購入ください　1冊　4,000円（税込）</t>
    <rPh sb="0" eb="2">
      <t>サンカ</t>
    </rPh>
    <rPh sb="2" eb="3">
      <t>シャ</t>
    </rPh>
    <rPh sb="3" eb="5">
      <t>ヒトリ</t>
    </rPh>
    <rPh sb="9" eb="11">
      <t>1サツ</t>
    </rPh>
    <rPh sb="12" eb="13">
      <t>カナラ</t>
    </rPh>
    <rPh sb="15" eb="17">
      <t>コウニュウ</t>
    </rPh>
    <rPh sb="23" eb="24">
      <t>サツ</t>
    </rPh>
    <rPh sb="30" eb="31">
      <t>エン</t>
    </rPh>
    <rPh sb="32" eb="34">
      <t>ゼイコ</t>
    </rPh>
    <phoneticPr fontId="2"/>
  </si>
  <si>
    <r>
      <t>受講日の</t>
    </r>
    <r>
      <rPr>
        <b/>
        <sz val="11"/>
        <color theme="1"/>
        <rFont val="ＭＳ Ｐゴシック"/>
      </rPr>
      <t>太枠内</t>
    </r>
    <rPh sb="0" eb="3">
      <t>ジュコウビ</t>
    </rPh>
    <rPh sb="4" eb="6">
      <t>フトワク</t>
    </rPh>
    <rPh sb="6" eb="7">
      <t>ナイ</t>
    </rPh>
    <phoneticPr fontId="2"/>
  </si>
  <si>
    <t>教員・学生　無料</t>
    <rPh sb="0" eb="2">
      <t>キョウイン</t>
    </rPh>
    <rPh sb="3" eb="5">
      <t>ガクセイ</t>
    </rPh>
    <rPh sb="6" eb="8">
      <t>ムリョウ</t>
    </rPh>
    <phoneticPr fontId="2"/>
  </si>
  <si>
    <t>＊共通テキストは</t>
    <rPh sb="1" eb="3">
      <t>キョウツウ</t>
    </rPh>
    <phoneticPr fontId="2"/>
  </si>
  <si>
    <t>教職員・学生</t>
    <rPh sb="0" eb="3">
      <t>キョウショクイン</t>
    </rPh>
    <rPh sb="4" eb="6">
      <t>ガクセイ</t>
    </rPh>
    <phoneticPr fontId="2"/>
  </si>
  <si>
    <r>
      <rPr>
        <sz val="11"/>
        <color rgb="FFFF0000"/>
        <rFont val="ＭＳ Ｐゴシック"/>
      </rPr>
      <t>学生</t>
    </r>
    <r>
      <rPr>
        <sz val="11"/>
        <color auto="1"/>
        <rFont val="ＭＳ Ｐゴシック"/>
      </rPr>
      <t>、</t>
    </r>
    <r>
      <rPr>
        <sz val="11"/>
        <color rgb="FFFF0000"/>
        <rFont val="ＭＳ Ｐゴシック"/>
      </rPr>
      <t>不参加</t>
    </r>
    <r>
      <rPr>
        <sz val="11"/>
        <color theme="1"/>
        <rFont val="ＭＳ Ｐゴシック"/>
      </rPr>
      <t>を</t>
    </r>
    <rPh sb="3" eb="6">
      <t>フサンカ</t>
    </rPh>
    <phoneticPr fontId="2"/>
  </si>
  <si>
    <r>
      <rPr>
        <sz val="11"/>
        <color rgb="FFFF0000"/>
        <rFont val="ＭＳ Ｐゴシック"/>
      </rPr>
      <t>学生</t>
    </r>
    <r>
      <rPr>
        <sz val="11"/>
        <color auto="1"/>
        <rFont val="ＭＳ Ｐゴシック"/>
      </rPr>
      <t>、</t>
    </r>
    <r>
      <rPr>
        <sz val="11"/>
        <color rgb="FFFF0000"/>
        <rFont val="ＭＳ Ｐゴシック"/>
      </rPr>
      <t>不参加</t>
    </r>
    <r>
      <rPr>
        <sz val="11"/>
        <color theme="1"/>
        <rFont val="ＭＳ Ｐゴシック"/>
      </rPr>
      <t>を</t>
    </r>
    <rPh sb="4" eb="7">
      <t>フサンカ</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</si>
</sst>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8" formatCode="General&quot;円&quot;"/>
    <numFmt numFmtId="177" formatCode="General&quot;日&quot;"/>
    <numFmt numFmtId="176" formatCode="m&quot;月&quot;d&quot;日&quot;;@"/>
  </numFmts>
  <fonts count="21">
    <font>
      <sz val="11"/>
      <color theme="1"/>
      <name val="ＭＳ Ｐゴシック"/>
      <family val="3"/>
      <scheme val="minor"/>
    </font>
    <font>
      <b/>
      <sz val="11"/>
      <color rgb="FFFA7D00"/>
      <name val="ＭＳ Ｐゴシック"/>
      <family val="2"/>
      <scheme val="minor"/>
    </font>
    <font>
      <sz val="6"/>
      <color auto="1"/>
      <name val="ＭＳ Ｐゴシック"/>
      <family val="3"/>
      <scheme val="minor"/>
    </font>
    <font>
      <sz val="13"/>
      <color auto="1"/>
      <name val="Meiryo UI"/>
      <family val="3"/>
    </font>
    <font>
      <sz val="11"/>
      <color auto="1"/>
      <name val="Meiryo UI"/>
      <family val="3"/>
    </font>
    <font>
      <sz val="11"/>
      <color theme="1"/>
      <name val="Meiryo UI"/>
      <family val="3"/>
    </font>
    <font>
      <b/>
      <sz val="11"/>
      <color auto="1"/>
      <name val="Meiryo UI"/>
      <family val="3"/>
    </font>
    <font>
      <b/>
      <sz val="12"/>
      <color theme="1"/>
      <name val="Meiryo UI"/>
      <family val="3"/>
    </font>
    <font>
      <b/>
      <sz val="12"/>
      <color theme="1"/>
      <name val="ＭＳ Ｐゴシック"/>
      <family val="3"/>
      <scheme val="minor"/>
    </font>
    <font>
      <sz val="8"/>
      <color auto="1"/>
      <name val="Meiryo UI"/>
      <family val="3"/>
    </font>
    <font>
      <sz val="9"/>
      <color auto="1"/>
      <name val="Meiryo UI"/>
      <family val="3"/>
    </font>
    <font>
      <b/>
      <sz val="11"/>
      <color theme="1"/>
      <name val="ＭＳ Ｐゴシック"/>
      <family val="3"/>
      <scheme val="minor"/>
    </font>
    <font>
      <sz val="10"/>
      <color theme="1"/>
      <name val="Meiryo UI"/>
      <family val="3"/>
    </font>
    <font>
      <b/>
      <sz val="11"/>
      <color theme="1"/>
      <name val="Meiryo UI"/>
      <family val="3"/>
    </font>
    <font>
      <b/>
      <sz val="10"/>
      <color theme="1"/>
      <name val="ＭＳ Ｐゴシック"/>
      <family val="3"/>
      <scheme val="minor"/>
    </font>
    <font>
      <sz val="11"/>
      <color rgb="FFFF0000"/>
      <name val="Meiryo UI"/>
      <family val="3"/>
    </font>
    <font>
      <sz val="11"/>
      <color theme="1"/>
      <name val="ＭＳ Ｐゴシック"/>
      <family val="3"/>
      <scheme val="minor"/>
    </font>
    <font>
      <b/>
      <sz val="10"/>
      <color theme="1"/>
      <name val="Meiryo UI"/>
      <family val="3"/>
    </font>
    <font>
      <sz val="10"/>
      <color theme="1"/>
      <name val="ＭＳ Ｐゴシック"/>
      <family val="2"/>
      <scheme val="minor"/>
    </font>
    <font>
      <sz val="11"/>
      <color auto="1"/>
      <name val="ＭＳ Ｐゴシック"/>
      <family val="3"/>
      <scheme val="minor"/>
    </font>
    <font>
      <b/>
      <sz val="9"/>
      <color theme="1"/>
      <name val="ＭＳ Ｐゴシック"/>
      <family val="2"/>
      <scheme val="minor"/>
    </font>
  </fonts>
  <fills count="5">
    <fill>
      <patternFill patternType="none"/>
    </fill>
    <fill>
      <patternFill patternType="gray125"/>
    </fill>
    <fill>
      <patternFill patternType="solid">
        <fgColor rgb="FFF2F2F2"/>
      </patternFill>
    </fill>
    <fill>
      <patternFill patternType="solid">
        <fgColor theme="2"/>
        <bgColor indexed="64"/>
      </patternFill>
    </fill>
    <fill>
      <patternFill patternType="solid">
        <fgColor theme="7" tint="0.8"/>
        <bgColor indexed="64"/>
      </patternFill>
    </fill>
  </fills>
  <borders count="26">
    <border>
      <left/>
      <right/>
      <top/>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s>
  <cellStyleXfs count="3">
    <xf numFmtId="0" fontId="0" fillId="0" borderId="0">
      <alignment vertical="center"/>
    </xf>
    <xf numFmtId="0" fontId="1" fillId="2" borderId="1" applyNumberFormat="0" applyAlignment="0" applyProtection="0">
      <alignment vertical="center"/>
    </xf>
    <xf numFmtId="38" fontId="16" fillId="0" borderId="0" applyFont="0" applyFill="0" applyBorder="0" applyAlignment="0" applyProtection="0">
      <alignment vertical="center"/>
    </xf>
  </cellStyleXfs>
  <cellXfs count="129">
    <xf numFmtId="0" fontId="0" fillId="0" borderId="0" xfId="0">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2" xfId="0" applyFont="1" applyBorder="1" applyAlignment="1">
      <alignment vertical="center" shrinkToFit="1"/>
    </xf>
    <xf numFmtId="0" fontId="5" fillId="0" borderId="2" xfId="0" applyFont="1" applyBorder="1" applyAlignment="1">
      <alignment vertical="center" shrinkToFit="1"/>
    </xf>
    <xf numFmtId="0" fontId="0" fillId="0" borderId="3" xfId="0" applyBorder="1" applyAlignment="1">
      <alignment horizontal="left" vertical="center" wrapText="1"/>
    </xf>
    <xf numFmtId="0" fontId="0" fillId="0" borderId="3" xfId="0" applyBorder="1" applyAlignment="1">
      <alignment horizontal="left" vertical="top" wrapText="1"/>
    </xf>
    <xf numFmtId="0" fontId="0" fillId="0" borderId="3" xfId="0" applyBorder="1" applyAlignment="1">
      <alignment horizontal="left" vertical="top"/>
    </xf>
    <xf numFmtId="0" fontId="0" fillId="0" borderId="4" xfId="0" applyBorder="1" applyAlignment="1">
      <alignment horizontal="left" vertical="top"/>
    </xf>
    <xf numFmtId="49" fontId="4" fillId="0" borderId="5" xfId="0" applyNumberFormat="1" applyFont="1" applyBorder="1" applyAlignment="1">
      <alignment horizontal="left" vertical="top" wrapText="1"/>
    </xf>
    <xf numFmtId="0" fontId="5" fillId="0" borderId="6" xfId="0" applyFont="1" applyBorder="1" applyAlignment="1">
      <alignment horizontal="left" vertical="center" wrapText="1" shrinkToFit="1"/>
    </xf>
    <xf numFmtId="0" fontId="5" fillId="0" borderId="3" xfId="0" applyFont="1" applyBorder="1" applyAlignment="1">
      <alignment horizontal="left" vertical="center" wrapText="1" shrinkToFit="1"/>
    </xf>
    <xf numFmtId="0" fontId="5" fillId="0" borderId="6" xfId="0" applyFont="1" applyBorder="1" applyAlignment="1">
      <alignment horizontal="left" vertical="top" wrapText="1" shrinkToFit="1"/>
    </xf>
    <xf numFmtId="0" fontId="5" fillId="0" borderId="3" xfId="0" applyFont="1" applyBorder="1" applyAlignment="1">
      <alignment vertical="top" wrapText="1" shrinkToFit="1"/>
    </xf>
    <xf numFmtId="0" fontId="5" fillId="0" borderId="3" xfId="0" applyFont="1" applyBorder="1">
      <alignment vertical="center"/>
    </xf>
    <xf numFmtId="0" fontId="5" fillId="0" borderId="4" xfId="0" applyFont="1" applyBorder="1">
      <alignment vertical="center"/>
    </xf>
    <xf numFmtId="0" fontId="5" fillId="0" borderId="0" xfId="0" applyFont="1" applyAlignment="1">
      <alignment horizontal="center" vertical="center"/>
    </xf>
    <xf numFmtId="0" fontId="5" fillId="0" borderId="0" xfId="0" applyFont="1">
      <alignment vertical="center"/>
    </xf>
    <xf numFmtId="0" fontId="4" fillId="0" borderId="7" xfId="0" applyFont="1" applyBorder="1" applyProtection="1">
      <alignment vertical="center"/>
      <protection locked="0"/>
    </xf>
    <xf numFmtId="0" fontId="4" fillId="0" borderId="8" xfId="0" applyFont="1" applyBorder="1" applyAlignment="1" applyProtection="1">
      <alignment horizontal="left" vertical="center" shrinkToFit="1"/>
      <protection locked="0"/>
    </xf>
    <xf numFmtId="0" fontId="4" fillId="0" borderId="8" xfId="0" applyFont="1" applyBorder="1" applyAlignment="1" applyProtection="1">
      <alignment horizontal="left" vertical="center"/>
      <protection locked="0"/>
    </xf>
    <xf numFmtId="0" fontId="1" fillId="2" borderId="1" xfId="1">
      <alignment vertical="center"/>
    </xf>
    <xf numFmtId="0" fontId="0" fillId="0" borderId="9" xfId="0" applyBorder="1">
      <alignment vertical="center"/>
    </xf>
    <xf numFmtId="0" fontId="5" fillId="0" borderId="10" xfId="0" applyFont="1" applyBorder="1" applyAlignment="1">
      <alignment horizontal="center" vertical="center"/>
    </xf>
    <xf numFmtId="0" fontId="4" fillId="3" borderId="9" xfId="0" applyFont="1" applyFill="1" applyBorder="1" applyAlignment="1">
      <alignment horizontal="center" vertical="center" shrinkToFit="1"/>
    </xf>
    <xf numFmtId="0" fontId="6" fillId="0" borderId="0" xfId="0" applyFont="1" applyAlignment="1">
      <alignment horizontal="center" vertical="center" shrinkToFit="1"/>
    </xf>
    <xf numFmtId="0" fontId="5" fillId="0" borderId="10" xfId="0" applyFont="1" applyBorder="1" applyAlignment="1">
      <alignment vertical="center" wrapText="1"/>
    </xf>
    <xf numFmtId="0" fontId="5" fillId="0" borderId="5"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10" xfId="0" applyFont="1" applyBorder="1" applyAlignment="1">
      <alignment vertical="center" shrinkToFit="1"/>
    </xf>
    <xf numFmtId="0" fontId="0" fillId="0" borderId="0" xfId="0" applyAlignment="1">
      <alignment horizontal="center" vertical="center"/>
    </xf>
    <xf numFmtId="0" fontId="4" fillId="0" borderId="0" xfId="0" applyFont="1" applyAlignment="1" applyProtection="1">
      <alignment vertical="center" shrinkToFit="1"/>
      <protection locked="0"/>
    </xf>
    <xf numFmtId="0" fontId="4" fillId="0" borderId="12" xfId="0" applyFont="1" applyBorder="1" applyAlignment="1" applyProtection="1">
      <alignment horizontal="left" vertical="center" shrinkToFit="1"/>
      <protection locked="0"/>
    </xf>
    <xf numFmtId="0" fontId="4" fillId="0" borderId="12" xfId="0" applyFont="1" applyBorder="1" applyAlignment="1" applyProtection="1">
      <alignment horizontal="left" vertical="center"/>
      <protection locked="0"/>
    </xf>
    <xf numFmtId="0" fontId="5" fillId="0" borderId="11" xfId="0" applyFont="1" applyBorder="1" applyAlignment="1">
      <alignment horizontal="center" vertical="center"/>
    </xf>
    <xf numFmtId="0" fontId="5" fillId="0" borderId="6" xfId="0" applyFont="1" applyBorder="1" applyAlignment="1">
      <alignment horizontal="center" vertical="center"/>
    </xf>
    <xf numFmtId="0" fontId="5" fillId="0" borderId="13" xfId="0" applyFont="1" applyBorder="1">
      <alignment vertical="center"/>
    </xf>
    <xf numFmtId="0" fontId="5" fillId="0" borderId="13" xfId="0" applyFont="1" applyBorder="1" applyProtection="1">
      <alignment vertical="center"/>
      <protection locked="0"/>
    </xf>
    <xf numFmtId="0" fontId="4" fillId="3" borderId="4" xfId="0" applyFont="1" applyFill="1" applyBorder="1" applyAlignment="1">
      <alignment horizontal="center" vertical="center" shrinkToFit="1"/>
    </xf>
    <xf numFmtId="0" fontId="5" fillId="0" borderId="14" xfId="0" applyFont="1" applyBorder="1">
      <alignment vertical="center"/>
    </xf>
    <xf numFmtId="0" fontId="5" fillId="0" borderId="15" xfId="0" applyFont="1" applyBorder="1">
      <alignment vertical="center"/>
    </xf>
    <xf numFmtId="0" fontId="5" fillId="0" borderId="14" xfId="0" applyFont="1" applyBorder="1" applyAlignment="1">
      <alignment vertical="center" shrinkToFit="1"/>
    </xf>
    <xf numFmtId="0" fontId="7" fillId="0" borderId="0" xfId="0" applyFont="1" applyAlignment="1">
      <alignment horizontal="center" vertical="center"/>
    </xf>
    <xf numFmtId="0" fontId="8" fillId="0" borderId="0" xfId="0" applyFont="1" applyAlignment="1">
      <alignment horizontal="center" vertical="center"/>
    </xf>
    <xf numFmtId="0" fontId="5" fillId="0" borderId="16" xfId="0" applyFont="1" applyBorder="1" applyAlignment="1">
      <alignment horizontal="center" vertical="center"/>
    </xf>
    <xf numFmtId="0" fontId="0" fillId="0" borderId="9" xfId="0" applyBorder="1" applyAlignment="1">
      <alignment horizontal="center" vertical="center"/>
    </xf>
    <xf numFmtId="0" fontId="9" fillId="0" borderId="9" xfId="0" applyFont="1" applyBorder="1" applyAlignment="1">
      <alignment horizontal="center" vertical="center" shrinkToFit="1"/>
    </xf>
    <xf numFmtId="0" fontId="10" fillId="3" borderId="9" xfId="0" applyFont="1" applyFill="1" applyBorder="1" applyAlignment="1">
      <alignment horizontal="center" vertical="center" shrinkToFit="1"/>
    </xf>
    <xf numFmtId="0" fontId="11" fillId="0" borderId="0" xfId="0" applyFont="1" applyAlignment="1">
      <alignment horizontal="center" vertical="center"/>
    </xf>
    <xf numFmtId="0" fontId="11" fillId="0" borderId="17" xfId="0" applyFont="1" applyBorder="1" applyAlignment="1">
      <alignment horizontal="center" vertical="center"/>
    </xf>
    <xf numFmtId="0" fontId="7" fillId="0" borderId="8" xfId="0" applyFont="1" applyBorder="1" applyAlignment="1">
      <alignment horizontal="center" vertical="center"/>
    </xf>
    <xf numFmtId="176" fontId="5" fillId="0" borderId="4" xfId="0" applyNumberFormat="1" applyFont="1" applyBorder="1" applyAlignment="1">
      <alignment horizontal="center" vertical="center"/>
    </xf>
    <xf numFmtId="0" fontId="12" fillId="0" borderId="13" xfId="0" applyFont="1" applyBorder="1" applyAlignment="1">
      <alignment horizontal="center" vertical="center"/>
    </xf>
    <xf numFmtId="0" fontId="12" fillId="0" borderId="13" xfId="0" applyFont="1" applyBorder="1" applyAlignment="1" applyProtection="1">
      <alignment horizontal="center" vertical="center"/>
      <protection locked="0"/>
    </xf>
    <xf numFmtId="0" fontId="13" fillId="3" borderId="16" xfId="0" applyFont="1" applyFill="1" applyBorder="1" applyAlignment="1">
      <alignment horizontal="right" vertical="center"/>
    </xf>
    <xf numFmtId="0" fontId="13" fillId="3" borderId="18" xfId="0" applyFont="1" applyFill="1" applyBorder="1" applyAlignment="1">
      <alignment horizontal="right" vertical="center"/>
    </xf>
    <xf numFmtId="0" fontId="14" fillId="0" borderId="19" xfId="0" applyFont="1" applyBorder="1">
      <alignment vertical="center"/>
    </xf>
    <xf numFmtId="0" fontId="0" fillId="0" borderId="12" xfId="0" applyBorder="1" applyAlignment="1">
      <alignment horizontal="center" vertical="center"/>
    </xf>
    <xf numFmtId="0" fontId="13" fillId="3" borderId="4" xfId="0" applyFont="1" applyFill="1" applyBorder="1" applyAlignment="1">
      <alignment horizontal="right" vertical="center"/>
    </xf>
    <xf numFmtId="0" fontId="13" fillId="3" borderId="9" xfId="0" applyFont="1" applyFill="1" applyBorder="1" applyAlignment="1">
      <alignment horizontal="right" vertical="center"/>
    </xf>
    <xf numFmtId="0" fontId="11" fillId="0" borderId="20" xfId="0" applyFont="1" applyBorder="1" applyAlignment="1">
      <alignment horizontal="center" vertical="center"/>
    </xf>
    <xf numFmtId="0" fontId="5" fillId="0" borderId="8" xfId="0" applyFont="1" applyBorder="1" applyAlignment="1" applyProtection="1">
      <alignment horizontal="right" vertical="center"/>
      <protection locked="0"/>
    </xf>
    <xf numFmtId="0" fontId="4" fillId="0" borderId="7" xfId="0" applyFont="1" applyBorder="1" applyAlignment="1" applyProtection="1">
      <alignment horizontal="left" vertical="center" shrinkToFit="1"/>
      <protection locked="0"/>
    </xf>
    <xf numFmtId="0" fontId="15" fillId="0" borderId="12" xfId="0" applyFont="1" applyBorder="1" applyAlignment="1">
      <alignment horizontal="left" vertical="center" shrinkToFit="1"/>
    </xf>
    <xf numFmtId="0" fontId="5" fillId="0" borderId="16" xfId="0" applyFont="1" applyBorder="1">
      <alignment vertical="center"/>
    </xf>
    <xf numFmtId="38" fontId="13" fillId="0" borderId="2" xfId="2" applyFont="1" applyFill="1" applyBorder="1" applyAlignment="1">
      <alignment vertical="center"/>
    </xf>
    <xf numFmtId="38" fontId="13" fillId="0" borderId="12" xfId="2" applyFont="1" applyBorder="1">
      <alignment vertical="center"/>
    </xf>
    <xf numFmtId="0" fontId="5" fillId="0" borderId="12" xfId="0" applyFont="1" applyBorder="1" applyAlignment="1" applyProtection="1">
      <alignment horizontal="right" vertical="center"/>
      <protection locked="0"/>
    </xf>
    <xf numFmtId="0" fontId="13" fillId="0" borderId="19" xfId="0" applyFont="1" applyBorder="1" applyAlignment="1">
      <alignment horizontal="center" vertical="center" shrinkToFit="1"/>
    </xf>
    <xf numFmtId="38" fontId="13" fillId="3" borderId="3" xfId="2" applyFont="1" applyFill="1" applyBorder="1">
      <alignment vertical="center"/>
    </xf>
    <xf numFmtId="38" fontId="13" fillId="3" borderId="21" xfId="2" applyFont="1" applyFill="1" applyBorder="1">
      <alignment vertical="center"/>
    </xf>
    <xf numFmtId="38" fontId="13" fillId="3" borderId="22" xfId="2" applyFont="1" applyFill="1" applyBorder="1">
      <alignment vertical="center"/>
    </xf>
    <xf numFmtId="38" fontId="13" fillId="3" borderId="2" xfId="2" applyFont="1" applyFill="1" applyBorder="1" applyAlignment="1">
      <alignment vertical="center"/>
    </xf>
    <xf numFmtId="38" fontId="13" fillId="0" borderId="23" xfId="2" applyFont="1" applyBorder="1">
      <alignment vertical="center"/>
    </xf>
    <xf numFmtId="0" fontId="5" fillId="0" borderId="23" xfId="0" applyFont="1" applyBorder="1" applyAlignment="1" applyProtection="1">
      <alignment horizontal="right" vertical="center"/>
      <protection locked="0"/>
    </xf>
    <xf numFmtId="0" fontId="4" fillId="0" borderId="24" xfId="0" applyFont="1" applyBorder="1" applyAlignment="1" applyProtection="1">
      <alignment horizontal="left" vertical="center" shrinkToFit="1"/>
      <protection locked="0"/>
    </xf>
    <xf numFmtId="0" fontId="4" fillId="0" borderId="23" xfId="0" applyFont="1" applyBorder="1" applyAlignment="1" applyProtection="1">
      <alignment horizontal="left" vertical="center" shrinkToFit="1"/>
      <protection locked="0"/>
    </xf>
    <xf numFmtId="0" fontId="4" fillId="0" borderId="23" xfId="0" applyFont="1" applyBorder="1" applyAlignment="1" applyProtection="1">
      <alignment horizontal="left" vertical="center"/>
      <protection locked="0"/>
    </xf>
    <xf numFmtId="0" fontId="15" fillId="0" borderId="23" xfId="0" applyFont="1" applyBorder="1" applyAlignment="1">
      <alignment horizontal="left" vertical="center" shrinkToFit="1"/>
    </xf>
    <xf numFmtId="0" fontId="5" fillId="0" borderId="22" xfId="0" applyFont="1" applyBorder="1" applyAlignment="1">
      <alignment horizontal="center" vertical="center"/>
    </xf>
    <xf numFmtId="0" fontId="5" fillId="0" borderId="4" xfId="0" applyFont="1" applyBorder="1" applyAlignment="1">
      <alignment horizontal="center" vertical="center"/>
    </xf>
    <xf numFmtId="177" fontId="13" fillId="3" borderId="18" xfId="0" applyNumberFormat="1" applyFont="1" applyFill="1" applyBorder="1">
      <alignment vertical="center"/>
    </xf>
    <xf numFmtId="178" fontId="13" fillId="3" borderId="18" xfId="0" applyNumberFormat="1" applyFont="1" applyFill="1" applyBorder="1">
      <alignment vertical="center"/>
    </xf>
    <xf numFmtId="178" fontId="13" fillId="0" borderId="19" xfId="0" applyNumberFormat="1" applyFont="1" applyBorder="1">
      <alignment vertical="center"/>
    </xf>
    <xf numFmtId="0" fontId="13" fillId="0" borderId="18" xfId="0" applyFont="1" applyBorder="1">
      <alignment vertical="center"/>
    </xf>
    <xf numFmtId="0" fontId="13" fillId="0" borderId="25" xfId="0" applyFont="1" applyBorder="1">
      <alignment vertical="center"/>
    </xf>
    <xf numFmtId="0" fontId="13" fillId="0" borderId="9" xfId="0" applyFont="1" applyBorder="1">
      <alignment vertical="center"/>
    </xf>
    <xf numFmtId="0" fontId="17" fillId="0" borderId="10" xfId="0" applyFont="1" applyBorder="1">
      <alignment vertical="center"/>
    </xf>
    <xf numFmtId="0" fontId="13" fillId="0" borderId="0" xfId="0" applyFont="1">
      <alignment vertical="center"/>
    </xf>
    <xf numFmtId="0" fontId="18" fillId="0" borderId="0" xfId="0" applyFont="1" applyAlignment="1">
      <alignment horizontal="right" vertical="center"/>
    </xf>
    <xf numFmtId="178" fontId="0" fillId="0" borderId="0" xfId="0" applyNumberFormat="1">
      <alignment vertical="center"/>
    </xf>
    <xf numFmtId="0" fontId="4" fillId="0" borderId="0" xfId="0" applyFont="1" applyAlignment="1" applyProtection="1">
      <alignment horizontal="center" vertical="center"/>
      <protection locked="0"/>
    </xf>
    <xf numFmtId="0" fontId="4" fillId="0" borderId="2" xfId="0" applyFont="1" applyBorder="1" applyAlignment="1" applyProtection="1">
      <alignment vertical="center" shrinkToFit="1"/>
      <protection locked="0"/>
    </xf>
    <xf numFmtId="0" fontId="5" fillId="0" borderId="2" xfId="0" applyFont="1" applyBorder="1" applyAlignment="1" applyProtection="1">
      <alignment vertical="center" shrinkToFit="1"/>
      <protection locked="0"/>
    </xf>
    <xf numFmtId="49" fontId="4" fillId="0" borderId="6" xfId="0" applyNumberFormat="1" applyFont="1" applyBorder="1" applyAlignment="1" applyProtection="1">
      <alignment vertical="top" wrapText="1"/>
      <protection locked="0"/>
    </xf>
    <xf numFmtId="49" fontId="4" fillId="0" borderId="3" xfId="0" applyNumberFormat="1" applyFont="1" applyBorder="1" applyAlignment="1" applyProtection="1">
      <alignment vertical="top" wrapText="1"/>
      <protection locked="0"/>
    </xf>
    <xf numFmtId="49" fontId="19" fillId="0" borderId="3" xfId="0" applyNumberFormat="1" applyFont="1" applyBorder="1" applyAlignment="1" applyProtection="1">
      <alignment vertical="top" wrapText="1"/>
      <protection locked="0"/>
    </xf>
    <xf numFmtId="49" fontId="4" fillId="0" borderId="4" xfId="0" applyNumberFormat="1" applyFont="1" applyBorder="1" applyAlignment="1" applyProtection="1">
      <alignment vertical="top" wrapText="1"/>
      <protection locked="0"/>
    </xf>
    <xf numFmtId="49" fontId="4" fillId="0" borderId="5" xfId="0" applyNumberFormat="1" applyFont="1" applyBorder="1" applyAlignment="1" applyProtection="1">
      <alignment horizontal="left" vertical="top" wrapText="1"/>
      <protection locked="0"/>
    </xf>
    <xf numFmtId="0" fontId="5" fillId="0" borderId="6" xfId="0" applyFont="1" applyBorder="1" applyAlignment="1" applyProtection="1">
      <alignment horizontal="left" vertical="center" wrapText="1" shrinkToFit="1"/>
      <protection locked="0"/>
    </xf>
    <xf numFmtId="0" fontId="5" fillId="0" borderId="6" xfId="0" applyFont="1" applyBorder="1" applyAlignment="1" applyProtection="1">
      <alignment horizontal="left" vertical="top" wrapText="1" shrinkToFit="1"/>
      <protection locked="0"/>
    </xf>
    <xf numFmtId="0" fontId="5" fillId="0" borderId="3" xfId="0" applyFont="1" applyBorder="1" applyAlignment="1" applyProtection="1">
      <alignment vertical="top" wrapText="1" shrinkToFit="1"/>
      <protection locked="0"/>
    </xf>
    <xf numFmtId="0" fontId="5" fillId="0" borderId="9" xfId="0" applyFont="1" applyBorder="1">
      <alignment vertical="center"/>
    </xf>
    <xf numFmtId="0" fontId="5" fillId="0" borderId="0" xfId="0" applyFont="1" applyAlignment="1">
      <alignment horizontal="left" vertical="center"/>
    </xf>
    <xf numFmtId="0" fontId="4" fillId="4" borderId="8" xfId="0" applyFont="1" applyFill="1" applyBorder="1" applyAlignment="1" applyProtection="1">
      <alignment horizontal="left" vertical="center" shrinkToFit="1"/>
      <protection locked="0"/>
    </xf>
    <xf numFmtId="0" fontId="4" fillId="4" borderId="8" xfId="0" applyFont="1" applyFill="1" applyBorder="1" applyAlignment="1" applyProtection="1">
      <alignment horizontal="left" vertical="center"/>
      <protection locked="0"/>
    </xf>
    <xf numFmtId="0" fontId="0" fillId="0" borderId="4" xfId="0" applyBorder="1">
      <alignment vertical="center"/>
    </xf>
    <xf numFmtId="0" fontId="4" fillId="3" borderId="11" xfId="0" applyFont="1" applyFill="1" applyBorder="1" applyAlignment="1">
      <alignment horizontal="center" vertical="center" shrinkToFit="1"/>
    </xf>
    <xf numFmtId="0" fontId="4" fillId="4" borderId="12" xfId="0" applyFont="1" applyFill="1" applyBorder="1" applyAlignment="1" applyProtection="1">
      <alignment horizontal="left" vertical="center" shrinkToFit="1"/>
      <protection locked="0"/>
    </xf>
    <xf numFmtId="0" fontId="4" fillId="4" borderId="12" xfId="0" applyFont="1" applyFill="1" applyBorder="1" applyAlignment="1" applyProtection="1">
      <alignment horizontal="left" vertical="center"/>
      <protection locked="0"/>
    </xf>
    <xf numFmtId="0" fontId="5" fillId="4" borderId="13" xfId="0" applyFont="1" applyFill="1" applyBorder="1">
      <alignment vertical="center"/>
    </xf>
    <xf numFmtId="0" fontId="4" fillId="3" borderId="16" xfId="0" applyFont="1" applyFill="1" applyBorder="1" applyAlignment="1">
      <alignment horizontal="center" vertical="center" shrinkToFit="1"/>
    </xf>
    <xf numFmtId="0" fontId="10" fillId="0" borderId="9" xfId="0" applyFont="1" applyBorder="1" applyAlignment="1">
      <alignment horizontal="center" vertical="center" shrinkToFit="1"/>
    </xf>
    <xf numFmtId="0" fontId="5" fillId="4" borderId="13" xfId="0" applyFont="1" applyFill="1" applyBorder="1" applyAlignment="1">
      <alignment horizontal="center" vertical="center"/>
    </xf>
    <xf numFmtId="0" fontId="20" fillId="0" borderId="0" xfId="0" applyFont="1" applyAlignment="1">
      <alignment horizontal="right" vertical="center"/>
    </xf>
    <xf numFmtId="0" fontId="5" fillId="4" borderId="8" xfId="0" applyFont="1" applyFill="1" applyBorder="1" applyAlignment="1">
      <alignment horizontal="right" vertical="center"/>
    </xf>
    <xf numFmtId="0" fontId="4" fillId="4" borderId="7" xfId="0" applyFont="1" applyFill="1" applyBorder="1" applyAlignment="1" applyProtection="1">
      <alignment horizontal="left" vertical="center" shrinkToFit="1"/>
      <protection locked="0"/>
    </xf>
    <xf numFmtId="0" fontId="5" fillId="4" borderId="12" xfId="0" applyFont="1" applyFill="1" applyBorder="1" applyAlignment="1">
      <alignment horizontal="right" vertical="center"/>
    </xf>
    <xf numFmtId="178" fontId="13" fillId="3" borderId="9" xfId="0" applyNumberFormat="1" applyFont="1" applyFill="1" applyBorder="1">
      <alignment vertical="center"/>
    </xf>
    <xf numFmtId="38" fontId="13" fillId="3" borderId="6" xfId="2" applyFont="1" applyFill="1" applyBorder="1">
      <alignment vertical="center"/>
    </xf>
    <xf numFmtId="0" fontId="11" fillId="0" borderId="19" xfId="0" applyFont="1" applyBorder="1">
      <alignment vertical="center"/>
    </xf>
    <xf numFmtId="38" fontId="13" fillId="3" borderId="18" xfId="2" applyFont="1" applyFill="1" applyBorder="1" applyAlignment="1">
      <alignment vertical="center"/>
    </xf>
    <xf numFmtId="0" fontId="5" fillId="4" borderId="23" xfId="0" applyFont="1" applyFill="1" applyBorder="1" applyAlignment="1">
      <alignment horizontal="right" vertical="center"/>
    </xf>
    <xf numFmtId="0" fontId="4" fillId="4" borderId="24" xfId="0" applyFont="1" applyFill="1" applyBorder="1" applyAlignment="1" applyProtection="1">
      <alignment horizontal="left" vertical="center" shrinkToFit="1"/>
      <protection locked="0"/>
    </xf>
    <xf numFmtId="0" fontId="4" fillId="4" borderId="23" xfId="0" applyFont="1" applyFill="1" applyBorder="1" applyAlignment="1" applyProtection="1">
      <alignment horizontal="left" vertical="center" shrinkToFit="1"/>
      <protection locked="0"/>
    </xf>
    <xf numFmtId="0" fontId="4" fillId="4" borderId="23" xfId="0" applyFont="1" applyFill="1" applyBorder="1" applyAlignment="1" applyProtection="1">
      <alignment horizontal="left" vertical="center"/>
      <protection locked="0"/>
    </xf>
    <xf numFmtId="178" fontId="11" fillId="0" borderId="0" xfId="0" applyNumberFormat="1" applyFont="1">
      <alignment vertical="center"/>
    </xf>
    <xf numFmtId="0" fontId="14" fillId="0" borderId="0" xfId="0" applyFont="1">
      <alignment vertical="center"/>
    </xf>
  </cellXfs>
  <cellStyles count="3">
    <cellStyle name="標準" xfId="0" builtinId="0"/>
    <cellStyle name="計算" xfId="1" builtinId="22"/>
    <cellStyle name="桁区切り" xfId="2"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xdr:col>
      <xdr:colOff>120650</xdr:colOff>
      <xdr:row>3</xdr:row>
      <xdr:rowOff>190500</xdr:rowOff>
    </xdr:from>
    <xdr:to xmlns:xdr="http://schemas.openxmlformats.org/drawingml/2006/spreadsheetDrawing">
      <xdr:col>12</xdr:col>
      <xdr:colOff>488950</xdr:colOff>
      <xdr:row>6</xdr:row>
      <xdr:rowOff>203835</xdr:rowOff>
    </xdr:to>
    <xdr:sp macro="" textlink="">
      <xdr:nvSpPr>
        <xdr:cNvPr id="2" name="テキスト ボックス 1"/>
        <xdr:cNvSpPr txBox="1"/>
      </xdr:nvSpPr>
      <xdr:spPr>
        <a:xfrm>
          <a:off x="7689850" y="1131570"/>
          <a:ext cx="2051050" cy="1031875"/>
        </a:xfrm>
        <a:prstGeom prst="rect">
          <a:avLst/>
        </a:prstGeom>
        <a:solidFill>
          <a:schemeClr val="lt1"/>
        </a:solidFill>
        <a:ln w="38100" cmpd="sng">
          <a:solidFill>
            <a:schemeClr val="accent2">
              <a:lumMod val="75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参加者自身で入力するセルをクリーム色で太枠にしています。</a:t>
          </a:r>
          <a:endParaRPr kumimoji="1" lang="en-US" altLang="ja-JP" sz="1100"/>
        </a:p>
        <a:p>
          <a:r>
            <a:rPr kumimoji="1" lang="ja-JP" altLang="en-US" sz="1100"/>
            <a:t>それ以外は入力しないようにします。</a:t>
          </a:r>
        </a:p>
      </xdr:txBody>
    </xdr:sp>
    <xdr:clientData/>
  </xdr:twoCellAnchor>
  <xdr:twoCellAnchor>
    <xdr:from xmlns:xdr="http://schemas.openxmlformats.org/drawingml/2006/spreadsheetDrawing">
      <xdr:col>3</xdr:col>
      <xdr:colOff>520700</xdr:colOff>
      <xdr:row>10</xdr:row>
      <xdr:rowOff>221615</xdr:rowOff>
    </xdr:from>
    <xdr:to xmlns:xdr="http://schemas.openxmlformats.org/drawingml/2006/spreadsheetDrawing">
      <xdr:col>7</xdr:col>
      <xdr:colOff>787400</xdr:colOff>
      <xdr:row>26</xdr:row>
      <xdr:rowOff>5715</xdr:rowOff>
    </xdr:to>
    <xdr:sp macro="" textlink="">
      <xdr:nvSpPr>
        <xdr:cNvPr id="3" name="正方形/長方形 2"/>
        <xdr:cNvSpPr/>
      </xdr:nvSpPr>
      <xdr:spPr>
        <a:xfrm>
          <a:off x="3514090" y="3613150"/>
          <a:ext cx="3220720" cy="3900170"/>
        </a:xfrm>
        <a:prstGeom prst="rect">
          <a:avLst/>
        </a:prstGeom>
        <a:noFill/>
        <a:ln w="381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374650</xdr:colOff>
      <xdr:row>8</xdr:row>
      <xdr:rowOff>127000</xdr:rowOff>
    </xdr:from>
    <xdr:to xmlns:xdr="http://schemas.openxmlformats.org/drawingml/2006/spreadsheetDrawing">
      <xdr:col>13</xdr:col>
      <xdr:colOff>19050</xdr:colOff>
      <xdr:row>10</xdr:row>
      <xdr:rowOff>247650</xdr:rowOff>
    </xdr:to>
    <xdr:sp macro="" textlink="">
      <xdr:nvSpPr>
        <xdr:cNvPr id="5" name="吹き出し: 線 4"/>
        <xdr:cNvSpPr/>
      </xdr:nvSpPr>
      <xdr:spPr>
        <a:xfrm>
          <a:off x="7943850" y="2849880"/>
          <a:ext cx="2012950" cy="789305"/>
        </a:xfrm>
        <a:prstGeom prst="borderCallout1">
          <a:avLst>
            <a:gd name="adj1" fmla="val 18750"/>
            <a:gd name="adj2" fmla="val -8333"/>
            <a:gd name="adj3" fmla="val 132728"/>
            <a:gd name="adj4" fmla="val -92474"/>
          </a:avLst>
        </a:prstGeom>
        <a:noFill/>
        <a:ln w="381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リストから対面、</a:t>
          </a:r>
          <a:r>
            <a:rPr kumimoji="1" lang="en-US" altLang="ja-JP" sz="1100">
              <a:solidFill>
                <a:sysClr val="windowText" lastClr="000000"/>
              </a:solidFill>
            </a:rPr>
            <a:t>Zoom,</a:t>
          </a:r>
          <a:r>
            <a:rPr kumimoji="1" lang="ja-JP" altLang="en-US" sz="1100">
              <a:solidFill>
                <a:sysClr val="windowText" lastClr="000000"/>
              </a:solidFill>
            </a:rPr>
            <a:t>不参加を選びます。</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56515</xdr:colOff>
      <xdr:row>10</xdr:row>
      <xdr:rowOff>203835</xdr:rowOff>
    </xdr:from>
    <xdr:to xmlns:xdr="http://schemas.openxmlformats.org/drawingml/2006/spreadsheetDrawing">
      <xdr:col>9</xdr:col>
      <xdr:colOff>101600</xdr:colOff>
      <xdr:row>25</xdr:row>
      <xdr:rowOff>241300</xdr:rowOff>
    </xdr:to>
    <xdr:sp macro="" textlink="">
      <xdr:nvSpPr>
        <xdr:cNvPr id="6" name="正方形/長方形 5"/>
        <xdr:cNvSpPr/>
      </xdr:nvSpPr>
      <xdr:spPr>
        <a:xfrm>
          <a:off x="6795770" y="3595370"/>
          <a:ext cx="875030" cy="3898265"/>
        </a:xfrm>
        <a:prstGeom prst="rect">
          <a:avLst/>
        </a:prstGeom>
        <a:noFill/>
        <a:ln w="381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374650</xdr:colOff>
      <xdr:row>12</xdr:row>
      <xdr:rowOff>178435</xdr:rowOff>
    </xdr:from>
    <xdr:to xmlns:xdr="http://schemas.openxmlformats.org/drawingml/2006/spreadsheetDrawing">
      <xdr:col>13</xdr:col>
      <xdr:colOff>19050</xdr:colOff>
      <xdr:row>15</xdr:row>
      <xdr:rowOff>203200</xdr:rowOff>
    </xdr:to>
    <xdr:sp macro="" textlink="">
      <xdr:nvSpPr>
        <xdr:cNvPr id="7" name="吹き出し: 線 6"/>
        <xdr:cNvSpPr/>
      </xdr:nvSpPr>
      <xdr:spPr>
        <a:xfrm>
          <a:off x="7943850" y="4112260"/>
          <a:ext cx="2012950" cy="790575"/>
        </a:xfrm>
        <a:prstGeom prst="borderCallout1">
          <a:avLst>
            <a:gd name="adj1" fmla="val 18750"/>
            <a:gd name="adj2" fmla="val -8333"/>
            <a:gd name="adj3" fmla="val 40792"/>
            <a:gd name="adj4" fmla="val -43188"/>
          </a:avLst>
        </a:prstGeom>
        <a:noFill/>
        <a:ln w="381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対面、</a:t>
          </a:r>
          <a:r>
            <a:rPr kumimoji="1" lang="en-US" altLang="ja-JP" sz="1100">
              <a:solidFill>
                <a:sysClr val="windowText" lastClr="000000"/>
              </a:solidFill>
            </a:rPr>
            <a:t>Zoom</a:t>
          </a:r>
          <a:r>
            <a:rPr kumimoji="1" lang="ja-JP" altLang="en-US" sz="1100">
              <a:solidFill>
                <a:sysClr val="windowText" lastClr="000000"/>
              </a:solidFill>
            </a:rPr>
            <a:t>が入力されると受講日数が入ります。</a:t>
          </a:r>
        </a:p>
      </xdr:txBody>
    </xdr:sp>
    <xdr:clientData/>
  </xdr:twoCellAnchor>
  <xdr:twoCellAnchor>
    <xdr:from xmlns:xdr="http://schemas.openxmlformats.org/drawingml/2006/spreadsheetDrawing">
      <xdr:col>4</xdr:col>
      <xdr:colOff>41275</xdr:colOff>
      <xdr:row>26</xdr:row>
      <xdr:rowOff>50800</xdr:rowOff>
    </xdr:from>
    <xdr:to xmlns:xdr="http://schemas.openxmlformats.org/drawingml/2006/spreadsheetDrawing">
      <xdr:col>8</xdr:col>
      <xdr:colOff>9525</xdr:colOff>
      <xdr:row>29</xdr:row>
      <xdr:rowOff>24765</xdr:rowOff>
    </xdr:to>
    <xdr:sp macro="" textlink="">
      <xdr:nvSpPr>
        <xdr:cNvPr id="8" name="正方形/長方形 7"/>
        <xdr:cNvSpPr/>
      </xdr:nvSpPr>
      <xdr:spPr>
        <a:xfrm>
          <a:off x="3613150" y="7558405"/>
          <a:ext cx="3135630" cy="739775"/>
        </a:xfrm>
        <a:prstGeom prst="rect">
          <a:avLst/>
        </a:prstGeom>
        <a:noFill/>
        <a:ln w="381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10</xdr:col>
      <xdr:colOff>12700</xdr:colOff>
      <xdr:row>19</xdr:row>
      <xdr:rowOff>227965</xdr:rowOff>
    </xdr:from>
    <xdr:to xmlns:xdr="http://schemas.openxmlformats.org/drawingml/2006/spreadsheetDrawing">
      <xdr:col>13</xdr:col>
      <xdr:colOff>63500</xdr:colOff>
      <xdr:row>23</xdr:row>
      <xdr:rowOff>0</xdr:rowOff>
    </xdr:to>
    <xdr:sp macro="" textlink="">
      <xdr:nvSpPr>
        <xdr:cNvPr id="9" name="吹き出し: 線 8"/>
        <xdr:cNvSpPr/>
      </xdr:nvSpPr>
      <xdr:spPr>
        <a:xfrm>
          <a:off x="8030845" y="5948680"/>
          <a:ext cx="1970405" cy="793115"/>
        </a:xfrm>
        <a:prstGeom prst="borderCallout1">
          <a:avLst>
            <a:gd name="adj1" fmla="val 18750"/>
            <a:gd name="adj2" fmla="val -8333"/>
            <a:gd name="adj3" fmla="val 227889"/>
            <a:gd name="adj4" fmla="val -82830"/>
          </a:avLst>
        </a:prstGeom>
        <a:noFill/>
        <a:ln w="381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対面、</a:t>
          </a:r>
          <a:r>
            <a:rPr kumimoji="1" lang="en-US" altLang="ja-JP" sz="1100">
              <a:solidFill>
                <a:sysClr val="windowText" lastClr="000000"/>
              </a:solidFill>
            </a:rPr>
            <a:t>Zoom</a:t>
          </a:r>
          <a:r>
            <a:rPr kumimoji="1" lang="ja-JP" altLang="en-US" sz="1100">
              <a:solidFill>
                <a:sysClr val="windowText" lastClr="000000"/>
              </a:solidFill>
            </a:rPr>
            <a:t>の参加人数が計算されます。</a:t>
          </a:r>
        </a:p>
      </xdr:txBody>
    </xdr:sp>
    <xdr:clientData/>
  </xdr:twoCellAnchor>
  <xdr:twoCellAnchor>
    <xdr:from xmlns:xdr="http://schemas.openxmlformats.org/drawingml/2006/spreadsheetDrawing">
      <xdr:col>8</xdr:col>
      <xdr:colOff>56515</xdr:colOff>
      <xdr:row>26</xdr:row>
      <xdr:rowOff>57150</xdr:rowOff>
    </xdr:from>
    <xdr:to xmlns:xdr="http://schemas.openxmlformats.org/drawingml/2006/spreadsheetDrawing">
      <xdr:col>9</xdr:col>
      <xdr:colOff>25400</xdr:colOff>
      <xdr:row>29</xdr:row>
      <xdr:rowOff>31750</xdr:rowOff>
    </xdr:to>
    <xdr:sp macro="" textlink="">
      <xdr:nvSpPr>
        <xdr:cNvPr id="10" name="正方形/長方形 9"/>
        <xdr:cNvSpPr/>
      </xdr:nvSpPr>
      <xdr:spPr>
        <a:xfrm>
          <a:off x="6795770" y="7564755"/>
          <a:ext cx="798830" cy="740410"/>
        </a:xfrm>
        <a:prstGeom prst="rect">
          <a:avLst/>
        </a:prstGeom>
        <a:noFill/>
        <a:ln w="381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311150</xdr:colOff>
      <xdr:row>28</xdr:row>
      <xdr:rowOff>216535</xdr:rowOff>
    </xdr:from>
    <xdr:to xmlns:xdr="http://schemas.openxmlformats.org/drawingml/2006/spreadsheetDrawing">
      <xdr:col>12</xdr:col>
      <xdr:colOff>565150</xdr:colOff>
      <xdr:row>30</xdr:row>
      <xdr:rowOff>208915</xdr:rowOff>
    </xdr:to>
    <xdr:sp macro="" textlink="">
      <xdr:nvSpPr>
        <xdr:cNvPr id="11" name="吹き出し: 線 10"/>
        <xdr:cNvSpPr/>
      </xdr:nvSpPr>
      <xdr:spPr>
        <a:xfrm>
          <a:off x="7880350" y="8234680"/>
          <a:ext cx="1936750" cy="502920"/>
        </a:xfrm>
        <a:prstGeom prst="borderCallout1">
          <a:avLst>
            <a:gd name="adj1" fmla="val 79234"/>
            <a:gd name="adj2" fmla="val -5833"/>
            <a:gd name="adj3" fmla="val 100230"/>
            <a:gd name="adj4" fmla="val -55778"/>
          </a:avLst>
        </a:prstGeom>
        <a:noFill/>
        <a:ln w="381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出席日数、参加人数から</a:t>
          </a:r>
          <a:endParaRPr kumimoji="1" lang="en-US" altLang="ja-JP" sz="1100">
            <a:solidFill>
              <a:sysClr val="windowText" lastClr="000000"/>
            </a:solidFill>
          </a:endParaRPr>
        </a:p>
        <a:p>
          <a:pPr algn="l"/>
          <a:r>
            <a:rPr kumimoji="1" lang="ja-JP" altLang="en-US" sz="1100">
              <a:solidFill>
                <a:sysClr val="windowText" lastClr="000000"/>
              </a:solidFill>
            </a:rPr>
            <a:t>合計金額が計算されます。</a:t>
          </a:r>
        </a:p>
      </xdr:txBody>
    </xdr:sp>
    <xdr:clientData/>
  </xdr:twoCellAnchor>
  <xdr:twoCellAnchor>
    <xdr:from xmlns:xdr="http://schemas.openxmlformats.org/drawingml/2006/spreadsheetDrawing">
      <xdr:col>8</xdr:col>
      <xdr:colOff>615950</xdr:colOff>
      <xdr:row>28</xdr:row>
      <xdr:rowOff>121285</xdr:rowOff>
    </xdr:from>
    <xdr:to xmlns:xdr="http://schemas.openxmlformats.org/drawingml/2006/spreadsheetDrawing">
      <xdr:col>9</xdr:col>
      <xdr:colOff>196850</xdr:colOff>
      <xdr:row>29</xdr:row>
      <xdr:rowOff>121285</xdr:rowOff>
    </xdr:to>
    <xdr:cxnSp macro="">
      <xdr:nvCxnSpPr>
        <xdr:cNvPr id="13" name="直線コネクタ 12"/>
        <xdr:cNvCxnSpPr/>
      </xdr:nvCxnSpPr>
      <xdr:spPr>
        <a:xfrm flipH="1" flipV="1">
          <a:off x="7355205" y="8139430"/>
          <a:ext cx="410845" cy="255270"/>
        </a:xfrm>
        <a:prstGeom prst="straightConnector1">
          <a:avLst/>
        </a:prstGeom>
        <a:ln w="38100">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25400</xdr:colOff>
      <xdr:row>29</xdr:row>
      <xdr:rowOff>227965</xdr:rowOff>
    </xdr:from>
    <xdr:to xmlns:xdr="http://schemas.openxmlformats.org/drawingml/2006/spreadsheetDrawing">
      <xdr:col>8</xdr:col>
      <xdr:colOff>25400</xdr:colOff>
      <xdr:row>31</xdr:row>
      <xdr:rowOff>29210</xdr:rowOff>
    </xdr:to>
    <xdr:sp macro="" textlink="">
      <xdr:nvSpPr>
        <xdr:cNvPr id="14" name="正方形/長方形 13"/>
        <xdr:cNvSpPr/>
      </xdr:nvSpPr>
      <xdr:spPr>
        <a:xfrm>
          <a:off x="5972810" y="8501380"/>
          <a:ext cx="791845" cy="311785"/>
        </a:xfrm>
        <a:prstGeom prst="rect">
          <a:avLst/>
        </a:prstGeom>
        <a:noFill/>
        <a:ln w="381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311150</xdr:colOff>
      <xdr:row>34</xdr:row>
      <xdr:rowOff>81915</xdr:rowOff>
    </xdr:from>
    <xdr:to xmlns:xdr="http://schemas.openxmlformats.org/drawingml/2006/spreadsheetDrawing">
      <xdr:col>12</xdr:col>
      <xdr:colOff>565150</xdr:colOff>
      <xdr:row>36</xdr:row>
      <xdr:rowOff>76200</xdr:rowOff>
    </xdr:to>
    <xdr:sp macro="" textlink="">
      <xdr:nvSpPr>
        <xdr:cNvPr id="15" name="吹き出し: 線 14"/>
        <xdr:cNvSpPr/>
      </xdr:nvSpPr>
      <xdr:spPr>
        <a:xfrm>
          <a:off x="7880350" y="9631680"/>
          <a:ext cx="1936750" cy="504825"/>
        </a:xfrm>
        <a:prstGeom prst="borderCallout1">
          <a:avLst>
            <a:gd name="adj1" fmla="val 79234"/>
            <a:gd name="adj2" fmla="val -5833"/>
            <a:gd name="adj3" fmla="val 59239"/>
            <a:gd name="adj4" fmla="val -65688"/>
          </a:avLst>
        </a:prstGeom>
        <a:noFill/>
        <a:ln w="381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冊数を入れると計算されます。</a:t>
          </a:r>
        </a:p>
      </xdr:txBody>
    </xdr:sp>
    <xdr:clientData/>
  </xdr:twoCellAnchor>
  <xdr:twoCellAnchor>
    <xdr:from xmlns:xdr="http://schemas.openxmlformats.org/drawingml/2006/spreadsheetDrawing">
      <xdr:col>9</xdr:col>
      <xdr:colOff>330200</xdr:colOff>
      <xdr:row>44</xdr:row>
      <xdr:rowOff>88900</xdr:rowOff>
    </xdr:from>
    <xdr:to xmlns:xdr="http://schemas.openxmlformats.org/drawingml/2006/spreadsheetDrawing">
      <xdr:col>12</xdr:col>
      <xdr:colOff>584200</xdr:colOff>
      <xdr:row>46</xdr:row>
      <xdr:rowOff>76200</xdr:rowOff>
    </xdr:to>
    <xdr:sp macro="" textlink="">
      <xdr:nvSpPr>
        <xdr:cNvPr id="16" name="吹き出し: 線 15"/>
        <xdr:cNvSpPr/>
      </xdr:nvSpPr>
      <xdr:spPr>
        <a:xfrm>
          <a:off x="7899400" y="12191365"/>
          <a:ext cx="1936750" cy="504825"/>
        </a:xfrm>
        <a:prstGeom prst="borderCallout1">
          <a:avLst>
            <a:gd name="adj1" fmla="val 79234"/>
            <a:gd name="adj2" fmla="val -5833"/>
            <a:gd name="adj3" fmla="val 76960"/>
            <a:gd name="adj4" fmla="val -66402"/>
          </a:avLst>
        </a:prstGeom>
        <a:noFill/>
        <a:ln w="381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総合計が計算されます。</a:t>
          </a:r>
        </a:p>
      </xdr:txBody>
    </xdr:sp>
    <xdr:clientData/>
  </xdr:twoCellAnchor>
  <xdr:twoCellAnchor>
    <xdr:from xmlns:xdr="http://schemas.openxmlformats.org/drawingml/2006/spreadsheetDrawing">
      <xdr:col>0</xdr:col>
      <xdr:colOff>1104900</xdr:colOff>
      <xdr:row>2</xdr:row>
      <xdr:rowOff>216535</xdr:rowOff>
    </xdr:from>
    <xdr:to xmlns:xdr="http://schemas.openxmlformats.org/drawingml/2006/spreadsheetDrawing">
      <xdr:col>9</xdr:col>
      <xdr:colOff>44450</xdr:colOff>
      <xdr:row>9</xdr:row>
      <xdr:rowOff>0</xdr:rowOff>
    </xdr:to>
    <xdr:sp macro="" textlink="">
      <xdr:nvSpPr>
        <xdr:cNvPr id="17" name="正方形/長方形 16"/>
        <xdr:cNvSpPr/>
      </xdr:nvSpPr>
      <xdr:spPr>
        <a:xfrm>
          <a:off x="1104900" y="902335"/>
          <a:ext cx="6508750" cy="2202180"/>
        </a:xfrm>
        <a:prstGeom prst="rect">
          <a:avLst/>
        </a:prstGeom>
        <a:noFill/>
        <a:ln w="381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57785</xdr:colOff>
      <xdr:row>10</xdr:row>
      <xdr:rowOff>212725</xdr:rowOff>
    </xdr:from>
    <xdr:to xmlns:xdr="http://schemas.openxmlformats.org/drawingml/2006/spreadsheetDrawing">
      <xdr:col>3</xdr:col>
      <xdr:colOff>9525</xdr:colOff>
      <xdr:row>25</xdr:row>
      <xdr:rowOff>244475</xdr:rowOff>
    </xdr:to>
    <xdr:sp macro="" textlink="">
      <xdr:nvSpPr>
        <xdr:cNvPr id="18" name="正方形/長方形 17"/>
        <xdr:cNvSpPr/>
      </xdr:nvSpPr>
      <xdr:spPr>
        <a:xfrm>
          <a:off x="1679575" y="3604260"/>
          <a:ext cx="1323340" cy="3892550"/>
        </a:xfrm>
        <a:prstGeom prst="rect">
          <a:avLst/>
        </a:prstGeom>
        <a:noFill/>
        <a:ln w="381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M44"/>
  <sheetViews>
    <sheetView tabSelected="1" workbookViewId="0">
      <selection activeCell="H13" sqref="H13"/>
    </sheetView>
  </sheetViews>
  <sheetFormatPr defaultRowHeight="13.5"/>
  <cols>
    <col min="1" max="1" width="16.8984375" customWidth="1"/>
    <col min="2" max="2" width="4.3984375" customWidth="1"/>
    <col min="3" max="3" width="18" customWidth="1"/>
    <col min="4" max="4" width="7" customWidth="1"/>
    <col min="5" max="9" width="10.3984375" customWidth="1"/>
    <col min="10" max="10" width="2.8984375" customWidth="1"/>
    <col min="11" max="11" width="7.19921875" bestFit="1" customWidth="1"/>
  </cols>
  <sheetData>
    <row r="1" spans="1:10" ht="22.6" customHeight="1">
      <c r="A1" s="1" t="s">
        <v>39</v>
      </c>
      <c r="B1" s="1"/>
      <c r="C1" s="1"/>
      <c r="D1" s="1"/>
      <c r="E1" s="1"/>
      <c r="F1" s="1"/>
      <c r="G1" s="1"/>
      <c r="H1" s="1"/>
      <c r="I1" s="1"/>
    </row>
    <row r="2" spans="1:10" ht="20.25" customHeight="1">
      <c r="A2" s="2" t="s">
        <v>73</v>
      </c>
      <c r="B2" s="2"/>
      <c r="C2" s="2"/>
      <c r="D2" s="2"/>
      <c r="E2" s="2"/>
      <c r="F2" s="2"/>
      <c r="G2" s="2"/>
      <c r="H2" s="2"/>
      <c r="I2" s="2"/>
    </row>
    <row r="3" spans="1:10" ht="6.8" customHeight="1">
      <c r="C3" s="32"/>
    </row>
    <row r="4" spans="1:10" ht="20.100000000000001" customHeight="1">
      <c r="B4" s="18" t="s">
        <v>57</v>
      </c>
      <c r="G4" s="62" t="s">
        <v>64</v>
      </c>
      <c r="H4" s="68"/>
      <c r="I4" s="75"/>
    </row>
    <row r="5" spans="1:10" ht="26.35" customHeight="1">
      <c r="A5" s="3" t="s">
        <v>24</v>
      </c>
      <c r="B5" s="19"/>
      <c r="C5" s="33"/>
      <c r="D5" s="33"/>
      <c r="E5" s="33"/>
      <c r="F5" s="33"/>
      <c r="G5" s="63"/>
      <c r="H5" s="63"/>
      <c r="I5" s="76"/>
    </row>
    <row r="6" spans="1:10" ht="26.35" customHeight="1">
      <c r="A6" s="3" t="s">
        <v>6</v>
      </c>
      <c r="B6" s="19"/>
      <c r="C6" s="33"/>
      <c r="D6" s="33"/>
      <c r="E6" s="33"/>
      <c r="F6" s="33"/>
      <c r="G6" s="33"/>
      <c r="H6" s="33"/>
      <c r="I6" s="77"/>
    </row>
    <row r="7" spans="1:10" ht="26.35" customHeight="1">
      <c r="A7" s="4" t="s">
        <v>7</v>
      </c>
      <c r="B7" s="20" t="s">
        <v>2</v>
      </c>
      <c r="C7" s="34"/>
      <c r="D7" s="34"/>
      <c r="E7" s="34"/>
      <c r="F7" s="34"/>
      <c r="G7" s="34"/>
      <c r="H7" s="34"/>
      <c r="I7" s="78"/>
    </row>
    <row r="8" spans="1:10" ht="26.35" customHeight="1">
      <c r="A8" s="3" t="s">
        <v>1</v>
      </c>
      <c r="B8" s="19" t="s">
        <v>14</v>
      </c>
      <c r="C8" s="33"/>
      <c r="D8" s="33"/>
      <c r="E8" s="33"/>
      <c r="F8" s="33"/>
      <c r="G8" s="33"/>
      <c r="H8" s="33"/>
      <c r="I8" s="77"/>
    </row>
    <row r="9" spans="1:10" ht="26.35" customHeight="1">
      <c r="A9" s="4" t="s">
        <v>9</v>
      </c>
      <c r="B9" s="19"/>
      <c r="C9" s="33"/>
      <c r="D9" s="33"/>
      <c r="E9" s="33"/>
      <c r="F9" s="33"/>
      <c r="G9" s="64" t="s">
        <v>74</v>
      </c>
      <c r="H9" s="64"/>
      <c r="I9" s="79"/>
    </row>
    <row r="10" spans="1:10" ht="22.6" customHeight="1">
      <c r="A10" s="5" t="s">
        <v>15</v>
      </c>
      <c r="B10" s="21"/>
      <c r="C10" s="35" t="s">
        <v>77</v>
      </c>
      <c r="D10" s="45"/>
      <c r="E10" s="52">
        <v>45552</v>
      </c>
      <c r="F10" s="52">
        <v>45553</v>
      </c>
      <c r="G10" s="52">
        <v>45554</v>
      </c>
      <c r="H10" s="52">
        <v>45555</v>
      </c>
      <c r="I10" s="80" t="s">
        <v>3</v>
      </c>
    </row>
    <row r="11" spans="1:10" ht="22.6" customHeight="1">
      <c r="A11" s="5" t="s">
        <v>80</v>
      </c>
      <c r="B11" s="22"/>
      <c r="C11" s="36" t="s">
        <v>35</v>
      </c>
      <c r="D11" s="46"/>
      <c r="E11" s="36" t="s">
        <v>30</v>
      </c>
      <c r="F11" s="36" t="s">
        <v>31</v>
      </c>
      <c r="G11" s="36" t="s">
        <v>32</v>
      </c>
      <c r="H11" s="23" t="s">
        <v>20</v>
      </c>
      <c r="I11" s="81"/>
      <c r="J11" s="31"/>
    </row>
    <row r="12" spans="1:10" ht="20.100000000000001" customHeight="1">
      <c r="A12" s="5" t="s">
        <v>28</v>
      </c>
      <c r="B12" s="23" t="s">
        <v>4</v>
      </c>
      <c r="C12" s="37" t="s">
        <v>41</v>
      </c>
      <c r="D12" s="47" t="s">
        <v>27</v>
      </c>
      <c r="E12" s="53" t="s">
        <v>43</v>
      </c>
      <c r="F12" s="53" t="s">
        <v>43</v>
      </c>
      <c r="G12" s="53" t="s">
        <v>67</v>
      </c>
      <c r="H12" s="53" t="s">
        <v>67</v>
      </c>
      <c r="I12" s="82">
        <f t="shared" ref="I12:I20" si="0">SUM(COUNTIF($E12:$H12,"対面"))+(COUNTIF($E12:$H12,"Zoom"))</f>
        <v>2</v>
      </c>
    </row>
    <row r="13" spans="1:10" ht="20.100000000000001" customHeight="1">
      <c r="A13" s="5" t="s">
        <v>45</v>
      </c>
      <c r="B13" s="23">
        <v>1</v>
      </c>
      <c r="C13" s="38"/>
      <c r="D13" s="47" t="s">
        <v>27</v>
      </c>
      <c r="E13" s="54" t="s">
        <v>22</v>
      </c>
      <c r="F13" s="54" t="s">
        <v>22</v>
      </c>
      <c r="G13" s="54" t="s">
        <v>22</v>
      </c>
      <c r="H13" s="54" t="s">
        <v>22</v>
      </c>
      <c r="I13" s="82">
        <f t="shared" si="0"/>
        <v>0</v>
      </c>
    </row>
    <row r="14" spans="1:10" ht="20.100000000000001" customHeight="1">
      <c r="A14" s="5" t="s">
        <v>85</v>
      </c>
      <c r="B14" s="23">
        <v>2</v>
      </c>
      <c r="C14" s="38"/>
      <c r="D14" s="47" t="s">
        <v>27</v>
      </c>
      <c r="E14" s="54" t="s">
        <v>22</v>
      </c>
      <c r="F14" s="54" t="s">
        <v>22</v>
      </c>
      <c r="G14" s="54" t="s">
        <v>22</v>
      </c>
      <c r="H14" s="54" t="s">
        <v>22</v>
      </c>
      <c r="I14" s="82">
        <f t="shared" si="0"/>
        <v>0</v>
      </c>
    </row>
    <row r="15" spans="1:10" ht="20.100000000000001" customHeight="1">
      <c r="A15" s="5" t="s">
        <v>42</v>
      </c>
      <c r="B15" s="23">
        <v>3</v>
      </c>
      <c r="C15" s="38"/>
      <c r="D15" s="47" t="s">
        <v>27</v>
      </c>
      <c r="E15" s="54" t="s">
        <v>22</v>
      </c>
      <c r="F15" s="54" t="s">
        <v>22</v>
      </c>
      <c r="G15" s="54" t="s">
        <v>22</v>
      </c>
      <c r="H15" s="54" t="s">
        <v>22</v>
      </c>
      <c r="I15" s="82">
        <f t="shared" si="0"/>
        <v>0</v>
      </c>
    </row>
    <row r="16" spans="1:10" ht="20.100000000000001" customHeight="1">
      <c r="A16" s="6"/>
      <c r="B16" s="23">
        <v>4</v>
      </c>
      <c r="C16" s="38"/>
      <c r="D16" s="47" t="s">
        <v>27</v>
      </c>
      <c r="E16" s="54" t="s">
        <v>22</v>
      </c>
      <c r="F16" s="54" t="s">
        <v>22</v>
      </c>
      <c r="G16" s="54" t="s">
        <v>22</v>
      </c>
      <c r="H16" s="54" t="s">
        <v>22</v>
      </c>
      <c r="I16" s="82">
        <f t="shared" si="0"/>
        <v>0</v>
      </c>
    </row>
    <row r="17" spans="1:13" ht="20.100000000000001" customHeight="1">
      <c r="A17" s="6" t="s">
        <v>71</v>
      </c>
      <c r="B17" s="23">
        <v>5</v>
      </c>
      <c r="C17" s="38"/>
      <c r="D17" s="47" t="s">
        <v>27</v>
      </c>
      <c r="E17" s="54" t="s">
        <v>22</v>
      </c>
      <c r="F17" s="54" t="s">
        <v>22</v>
      </c>
      <c r="G17" s="54" t="s">
        <v>22</v>
      </c>
      <c r="H17" s="54" t="s">
        <v>22</v>
      </c>
      <c r="I17" s="82">
        <f t="shared" si="0"/>
        <v>0</v>
      </c>
    </row>
    <row r="18" spans="1:13" ht="20.100000000000001" customHeight="1">
      <c r="A18" s="6" t="s">
        <v>72</v>
      </c>
      <c r="B18" s="23">
        <v>6</v>
      </c>
      <c r="C18" s="38"/>
      <c r="D18" s="47" t="s">
        <v>27</v>
      </c>
      <c r="E18" s="54" t="s">
        <v>22</v>
      </c>
      <c r="F18" s="54" t="s">
        <v>22</v>
      </c>
      <c r="G18" s="54" t="s">
        <v>22</v>
      </c>
      <c r="H18" s="54" t="s">
        <v>22</v>
      </c>
      <c r="I18" s="82">
        <f t="shared" si="0"/>
        <v>0</v>
      </c>
    </row>
    <row r="19" spans="1:13" ht="20.100000000000001" customHeight="1">
      <c r="A19" s="7" t="s">
        <v>81</v>
      </c>
      <c r="B19" s="23">
        <v>7</v>
      </c>
      <c r="C19" s="38"/>
      <c r="D19" s="47" t="s">
        <v>27</v>
      </c>
      <c r="E19" s="54" t="s">
        <v>22</v>
      </c>
      <c r="F19" s="54" t="s">
        <v>22</v>
      </c>
      <c r="G19" s="54" t="s">
        <v>22</v>
      </c>
      <c r="H19" s="54" t="s">
        <v>22</v>
      </c>
      <c r="I19" s="82">
        <f t="shared" si="0"/>
        <v>0</v>
      </c>
    </row>
    <row r="20" spans="1:13" ht="20.100000000000001" customHeight="1">
      <c r="A20" s="7" t="s">
        <v>82</v>
      </c>
      <c r="B20" s="23">
        <v>8</v>
      </c>
      <c r="C20" s="38"/>
      <c r="D20" s="47" t="s">
        <v>27</v>
      </c>
      <c r="E20" s="54" t="s">
        <v>22</v>
      </c>
      <c r="F20" s="54" t="s">
        <v>22</v>
      </c>
      <c r="G20" s="54" t="s">
        <v>22</v>
      </c>
      <c r="H20" s="54" t="s">
        <v>22</v>
      </c>
      <c r="I20" s="82">
        <f t="shared" si="0"/>
        <v>0</v>
      </c>
    </row>
    <row r="21" spans="1:13" ht="20.100000000000001" customHeight="1">
      <c r="A21" s="7" t="s">
        <v>18</v>
      </c>
      <c r="B21" s="24" t="s">
        <v>13</v>
      </c>
      <c r="C21" s="39"/>
      <c r="D21" s="48" t="s">
        <v>40</v>
      </c>
      <c r="E21" s="55">
        <f>COUNTIF(E$13:E$20,"対面")</f>
        <v>0</v>
      </c>
      <c r="F21" s="59">
        <f>COUNTIF(F$13:F$20,"対面")</f>
        <v>0</v>
      </c>
      <c r="G21" s="59">
        <f>COUNTIF(G$13:G$20,"対面")</f>
        <v>0</v>
      </c>
      <c r="H21" s="59">
        <f>COUNTIF(H$13:H$20,"対面")</f>
        <v>0</v>
      </c>
      <c r="I21" s="83">
        <f>SUM(E21:H21)*6000</f>
        <v>0</v>
      </c>
      <c r="J21" t="s">
        <v>12</v>
      </c>
      <c r="M21" s="91"/>
    </row>
    <row r="22" spans="1:13" ht="20.100000000000001" customHeight="1">
      <c r="A22" s="7" t="s">
        <v>5</v>
      </c>
      <c r="B22" s="24" t="s">
        <v>13</v>
      </c>
      <c r="C22" s="24"/>
      <c r="D22" s="48" t="s">
        <v>43</v>
      </c>
      <c r="E22" s="56">
        <f>COUNTIF(E$13:E$20,"Zoom")</f>
        <v>0</v>
      </c>
      <c r="F22" s="60">
        <f>COUNTIF(F$13:F$20,"Zoom")</f>
        <v>0</v>
      </c>
      <c r="G22" s="60">
        <f>COUNTIF(G$13:G$20,"Zoom")</f>
        <v>0</v>
      </c>
      <c r="H22" s="60">
        <f>COUNTIF(H$13:H$20,"Zoom")</f>
        <v>0</v>
      </c>
      <c r="I22" s="83">
        <f>SUM(E22:H22)*6000</f>
        <v>0</v>
      </c>
      <c r="J22" t="s">
        <v>21</v>
      </c>
      <c r="K22" s="90"/>
    </row>
    <row r="23" spans="1:13" ht="20.100000000000001" customHeight="1">
      <c r="A23" s="8"/>
      <c r="B23" s="24" t="s">
        <v>13</v>
      </c>
      <c r="C23" s="24"/>
      <c r="D23" s="48" t="s">
        <v>83</v>
      </c>
      <c r="E23" s="56">
        <f>COUNTIF(E$13:E$20,"教職員・学生")</f>
        <v>0</v>
      </c>
      <c r="F23" s="56">
        <f>COUNTIF(F$13:F$20,"教職員・学生")</f>
        <v>0</v>
      </c>
      <c r="G23" s="56">
        <f>COUNTIF(G$13:G$20,"教職員・学生")</f>
        <v>0</v>
      </c>
      <c r="H23" s="56">
        <f>COUNTIF(H$13:H$20,"教職員・学生")</f>
        <v>0</v>
      </c>
      <c r="I23" s="83">
        <f>SUM(E23:H23)*0</f>
        <v>0</v>
      </c>
      <c r="J23" t="s">
        <v>16</v>
      </c>
      <c r="K23" s="90"/>
    </row>
    <row r="24" spans="1:13" ht="24.8" customHeight="1">
      <c r="A24" s="9"/>
      <c r="B24" s="25"/>
      <c r="C24" s="25"/>
      <c r="D24" s="49"/>
      <c r="E24" s="57"/>
      <c r="F24" s="57"/>
      <c r="G24" s="57"/>
      <c r="H24" s="69" t="s">
        <v>47</v>
      </c>
      <c r="I24" s="84">
        <f>SUM(I21+I22+I23)</f>
        <v>0</v>
      </c>
      <c r="J24" t="s">
        <v>53</v>
      </c>
      <c r="K24" s="90"/>
    </row>
    <row r="25" spans="1:13" ht="20.100000000000001" customHeight="1">
      <c r="A25" s="10" t="s">
        <v>33</v>
      </c>
      <c r="B25" s="26" t="s">
        <v>62</v>
      </c>
      <c r="C25" s="40"/>
      <c r="D25" s="40"/>
      <c r="E25" s="40"/>
      <c r="F25" s="40"/>
      <c r="G25" s="40"/>
      <c r="H25" s="38"/>
      <c r="I25" s="85" t="s">
        <v>56</v>
      </c>
    </row>
    <row r="26" spans="1:13" ht="20.100000000000001" customHeight="1">
      <c r="A26" s="11"/>
      <c r="B26" s="27"/>
      <c r="C26" s="17"/>
      <c r="D26" s="17"/>
      <c r="E26" s="17"/>
      <c r="F26" s="17"/>
      <c r="G26" s="17"/>
      <c r="H26" s="70">
        <f>H25*4000</f>
        <v>0</v>
      </c>
      <c r="I26" s="85" t="s">
        <v>25</v>
      </c>
      <c r="J26" t="s">
        <v>26</v>
      </c>
    </row>
    <row r="27" spans="1:13" ht="20.100000000000001" customHeight="1">
      <c r="A27" s="10" t="s">
        <v>68</v>
      </c>
      <c r="B27" s="26" t="s">
        <v>8</v>
      </c>
      <c r="C27" s="40"/>
      <c r="D27" s="40"/>
      <c r="E27" s="40"/>
      <c r="F27" s="40"/>
      <c r="G27" s="40"/>
      <c r="H27" s="38"/>
      <c r="I27" s="85" t="s">
        <v>56</v>
      </c>
    </row>
    <row r="28" spans="1:13" ht="20.100000000000001" customHeight="1">
      <c r="A28" s="11"/>
      <c r="B28" s="27"/>
      <c r="C28" s="17"/>
      <c r="D28" s="17"/>
      <c r="E28" s="17"/>
      <c r="F28" s="17"/>
      <c r="G28" s="17"/>
      <c r="H28" s="70">
        <f>H27*1000</f>
        <v>0</v>
      </c>
      <c r="I28" s="85" t="s">
        <v>25</v>
      </c>
      <c r="J28" t="s">
        <v>34</v>
      </c>
    </row>
    <row r="29" spans="1:13" ht="20.100000000000001" customHeight="1">
      <c r="A29" s="12"/>
      <c r="B29" s="28" t="s">
        <v>58</v>
      </c>
      <c r="C29" s="40"/>
      <c r="D29" s="40"/>
      <c r="E29" s="40"/>
      <c r="F29" s="40"/>
      <c r="G29" s="40"/>
      <c r="H29" s="38"/>
      <c r="I29" s="85" t="s">
        <v>56</v>
      </c>
    </row>
    <row r="30" spans="1:13" ht="20.100000000000001" customHeight="1">
      <c r="A30" s="13" t="s">
        <v>38</v>
      </c>
      <c r="B30" s="29" t="s">
        <v>75</v>
      </c>
      <c r="C30" s="41"/>
      <c r="D30" s="41"/>
      <c r="E30" s="41"/>
      <c r="F30" s="41"/>
      <c r="G30" s="41"/>
      <c r="H30" s="71">
        <f>H29*3080</f>
        <v>0</v>
      </c>
      <c r="I30" s="85" t="s">
        <v>25</v>
      </c>
      <c r="J30" t="s">
        <v>0</v>
      </c>
    </row>
    <row r="31" spans="1:13" ht="20.100000000000001" customHeight="1">
      <c r="A31" s="14" t="s">
        <v>23</v>
      </c>
      <c r="B31" s="28" t="s">
        <v>11</v>
      </c>
      <c r="C31" s="40"/>
      <c r="D31" s="40"/>
      <c r="E31" s="40"/>
      <c r="F31" s="40"/>
      <c r="G31" s="40"/>
      <c r="H31" s="38"/>
      <c r="I31" s="85" t="s">
        <v>56</v>
      </c>
    </row>
    <row r="32" spans="1:13" ht="20.100000000000001" customHeight="1">
      <c r="A32" s="14" t="s">
        <v>44</v>
      </c>
      <c r="B32" s="29" t="s">
        <v>36</v>
      </c>
      <c r="C32" s="41"/>
      <c r="D32" s="41"/>
      <c r="E32" s="41"/>
      <c r="F32" s="41"/>
      <c r="G32" s="41"/>
      <c r="H32" s="71">
        <f>H31*3080</f>
        <v>0</v>
      </c>
      <c r="I32" s="85" t="s">
        <v>25</v>
      </c>
      <c r="J32" t="s">
        <v>46</v>
      </c>
    </row>
    <row r="33" spans="1:10" ht="20.100000000000001" customHeight="1">
      <c r="A33" s="14" t="s">
        <v>50</v>
      </c>
      <c r="B33" s="28" t="s">
        <v>60</v>
      </c>
      <c r="C33" s="40"/>
      <c r="D33" s="40"/>
      <c r="E33" s="40"/>
      <c r="F33" s="40"/>
      <c r="G33" s="40"/>
      <c r="H33" s="38"/>
      <c r="I33" s="85" t="s">
        <v>56</v>
      </c>
    </row>
    <row r="34" spans="1:10" ht="20.100000000000001" customHeight="1">
      <c r="A34" s="14"/>
      <c r="B34" s="29" t="s">
        <v>61</v>
      </c>
      <c r="C34" s="41"/>
      <c r="D34" s="41"/>
      <c r="E34" s="41"/>
      <c r="F34" s="41"/>
      <c r="G34" s="41"/>
      <c r="H34" s="71">
        <f>H33*3080</f>
        <v>0</v>
      </c>
      <c r="I34" s="85" t="s">
        <v>25</v>
      </c>
      <c r="J34" t="s">
        <v>48</v>
      </c>
    </row>
    <row r="35" spans="1:10" ht="20.100000000000001" customHeight="1">
      <c r="A35" s="14" t="s">
        <v>10</v>
      </c>
      <c r="B35" s="28" t="s">
        <v>63</v>
      </c>
      <c r="C35" s="40"/>
      <c r="D35" s="40"/>
      <c r="E35" s="40"/>
      <c r="F35" s="40"/>
      <c r="G35" s="40"/>
      <c r="H35" s="38"/>
      <c r="I35" s="85" t="s">
        <v>56</v>
      </c>
    </row>
    <row r="36" spans="1:10" ht="20.100000000000001" customHeight="1">
      <c r="A36" s="14" t="s">
        <v>49</v>
      </c>
      <c r="B36" s="29" t="s">
        <v>76</v>
      </c>
      <c r="C36" s="41"/>
      <c r="D36" s="41"/>
      <c r="E36" s="41"/>
      <c r="F36" s="41"/>
      <c r="G36" s="41"/>
      <c r="H36" s="71">
        <f>H35*3300</f>
        <v>0</v>
      </c>
      <c r="I36" s="85" t="s">
        <v>25</v>
      </c>
      <c r="J36" t="s">
        <v>17</v>
      </c>
    </row>
    <row r="37" spans="1:10" ht="20.100000000000001" customHeight="1">
      <c r="A37" s="14"/>
      <c r="B37" s="30" t="s">
        <v>55</v>
      </c>
      <c r="C37" s="42"/>
      <c r="D37" s="42"/>
      <c r="E37" s="42"/>
      <c r="F37" s="42"/>
      <c r="G37" s="42"/>
      <c r="H37" s="38"/>
      <c r="I37" s="86" t="s">
        <v>56</v>
      </c>
    </row>
    <row r="38" spans="1:10" ht="20.100000000000001" customHeight="1">
      <c r="A38" s="15"/>
      <c r="B38" s="29" t="s">
        <v>78</v>
      </c>
      <c r="C38" s="41"/>
      <c r="D38" s="41"/>
      <c r="E38" s="41"/>
      <c r="F38" s="41"/>
      <c r="G38" s="65"/>
      <c r="H38" s="72">
        <f>H37*5060</f>
        <v>0</v>
      </c>
      <c r="I38" s="87" t="s">
        <v>25</v>
      </c>
      <c r="J38" t="s">
        <v>69</v>
      </c>
    </row>
    <row r="39" spans="1:10" ht="24.8" customHeight="1">
      <c r="D39" s="50" t="s">
        <v>70</v>
      </c>
      <c r="E39" s="50"/>
      <c r="F39" s="61"/>
      <c r="G39" s="66"/>
      <c r="H39" s="73">
        <f>SUM(H26+H28+H30+H32+H34+H36+H38)</f>
        <v>0</v>
      </c>
      <c r="I39" s="88" t="s">
        <v>25</v>
      </c>
      <c r="J39" t="s">
        <v>29</v>
      </c>
    </row>
    <row r="40" spans="1:10" ht="30.75" customHeight="1">
      <c r="A40" s="16"/>
      <c r="B40" s="31"/>
      <c r="C40" s="43" t="s">
        <v>19</v>
      </c>
      <c r="D40" s="51" t="s">
        <v>66</v>
      </c>
      <c r="E40" s="58"/>
      <c r="F40" s="58"/>
      <c r="G40" s="67">
        <f>H39+I24</f>
        <v>0</v>
      </c>
      <c r="H40" s="74"/>
      <c r="I40" s="89" t="s">
        <v>25</v>
      </c>
    </row>
    <row r="41" spans="1:10" ht="5.95" customHeight="1">
      <c r="A41" s="16"/>
      <c r="B41" s="31"/>
      <c r="C41" s="44"/>
      <c r="D41" s="44"/>
      <c r="E41" s="44"/>
      <c r="F41" s="44"/>
    </row>
    <row r="42" spans="1:10" ht="17.350000000000001" customHeight="1">
      <c r="A42" s="17" t="s">
        <v>51</v>
      </c>
      <c r="B42" s="17"/>
      <c r="C42" s="17"/>
      <c r="D42" s="17"/>
      <c r="E42" s="17"/>
      <c r="F42" s="17"/>
      <c r="G42" s="17"/>
      <c r="H42" s="17"/>
      <c r="I42" s="17"/>
    </row>
    <row r="43" spans="1:10" ht="15.95" customHeight="1">
      <c r="A43" s="17" t="s">
        <v>52</v>
      </c>
      <c r="B43" s="17"/>
      <c r="C43" s="17"/>
      <c r="D43" s="17"/>
      <c r="E43" s="17"/>
      <c r="F43" s="17"/>
      <c r="G43" s="17"/>
      <c r="H43" s="17"/>
      <c r="I43" s="17"/>
    </row>
    <row r="44" spans="1:10" ht="15.75">
      <c r="A44" s="17" t="s">
        <v>54</v>
      </c>
      <c r="B44" s="17"/>
      <c r="C44" s="17"/>
      <c r="D44" s="17"/>
      <c r="E44" s="17"/>
      <c r="F44" s="17"/>
      <c r="G44" s="17"/>
      <c r="H44" s="17"/>
      <c r="I44" s="17"/>
    </row>
  </sheetData>
  <sheetProtection sheet="1" objects="1" scenarios="1" selectLockedCells="1"/>
  <mergeCells count="34">
    <mergeCell ref="A1:I1"/>
    <mergeCell ref="A2:I2"/>
    <mergeCell ref="G4:I4"/>
    <mergeCell ref="B5:I5"/>
    <mergeCell ref="B6:I6"/>
    <mergeCell ref="B7:I7"/>
    <mergeCell ref="B8:I8"/>
    <mergeCell ref="B9:F9"/>
    <mergeCell ref="G9:I9"/>
    <mergeCell ref="C10:D10"/>
    <mergeCell ref="B21:C21"/>
    <mergeCell ref="B22:C22"/>
    <mergeCell ref="B23:C23"/>
    <mergeCell ref="B29:G29"/>
    <mergeCell ref="B30:G30"/>
    <mergeCell ref="B31:G31"/>
    <mergeCell ref="B32:G32"/>
    <mergeCell ref="B33:G33"/>
    <mergeCell ref="B34:G34"/>
    <mergeCell ref="B35:G35"/>
    <mergeCell ref="B36:G36"/>
    <mergeCell ref="B37:G37"/>
    <mergeCell ref="B38:G38"/>
    <mergeCell ref="D39:F39"/>
    <mergeCell ref="D40:F40"/>
    <mergeCell ref="G40:H40"/>
    <mergeCell ref="A42:I42"/>
    <mergeCell ref="A43:I43"/>
    <mergeCell ref="A44:I44"/>
    <mergeCell ref="I10:I11"/>
    <mergeCell ref="A25:A26"/>
    <mergeCell ref="B25:G26"/>
    <mergeCell ref="A27:A28"/>
    <mergeCell ref="B27:G28"/>
  </mergeCells>
  <phoneticPr fontId="2"/>
  <dataValidations count="2">
    <dataValidation type="list" allowBlank="1" showDropDown="0" showInputMessage="1" showErrorMessage="1" errorTitle="〇か×を選んでください" error="〇か×を選んでください" sqref="E12:H12">
      <formula1>"対面,Zoom,不参加"</formula1>
    </dataValidation>
    <dataValidation type="list" allowBlank="1" showDropDown="0" showInputMessage="1" showErrorMessage="1" errorTitle="〇か×を選んでください" error="〇か×を選んでください" sqref="E13:H20">
      <formula1>"　,対面,Zoom,教職員・学生,不参加"</formula1>
    </dataValidation>
  </dataValidations>
  <pageMargins left="0.31496062992125984" right="0" top="0.15748031496062992" bottom="0.15748031496062992" header="0.11811023622047244" footer="0.11811023622047244"/>
  <pageSetup paperSize="9" scale="97"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K50"/>
  <sheetViews>
    <sheetView workbookViewId="0">
      <selection activeCell="A3" sqref="A3"/>
    </sheetView>
  </sheetViews>
  <sheetFormatPr defaultRowHeight="13.3"/>
  <cols>
    <col min="1" max="1" width="16.8984375" customWidth="1"/>
    <col min="2" max="2" width="4.3984375" customWidth="1"/>
    <col min="3" max="3" width="18" customWidth="1"/>
    <col min="4" max="4" width="7.59765625" customWidth="1"/>
    <col min="5" max="8" width="10.3984375" customWidth="1"/>
    <col min="9" max="9" width="10.8984375" customWidth="1"/>
    <col min="10" max="10" width="5.8984375" bestFit="1" customWidth="1"/>
    <col min="11" max="11" width="7.19921875" bestFit="1" customWidth="1"/>
  </cols>
  <sheetData>
    <row r="1" spans="1:10" ht="27" customHeight="1">
      <c r="A1" s="1" t="s">
        <v>39</v>
      </c>
      <c r="B1" s="1"/>
      <c r="C1" s="1"/>
      <c r="D1" s="1"/>
      <c r="E1" s="1"/>
      <c r="F1" s="1"/>
      <c r="G1" s="1"/>
      <c r="H1" s="1"/>
      <c r="I1" s="1"/>
    </row>
    <row r="2" spans="1:10" ht="27" customHeight="1">
      <c r="A2" s="92" t="s">
        <v>73</v>
      </c>
      <c r="B2" s="92"/>
      <c r="C2" s="92"/>
      <c r="D2" s="92"/>
      <c r="E2" s="92"/>
      <c r="F2" s="92"/>
      <c r="G2" s="92"/>
      <c r="H2" s="92"/>
      <c r="I2" s="92"/>
    </row>
    <row r="3" spans="1:10" ht="20.100000000000001" customHeight="1">
      <c r="C3" s="32"/>
    </row>
    <row r="4" spans="1:10" ht="20.100000000000001" customHeight="1">
      <c r="B4" s="18" t="s">
        <v>57</v>
      </c>
      <c r="G4" s="116" t="s">
        <v>64</v>
      </c>
      <c r="H4" s="118"/>
      <c r="I4" s="123"/>
    </row>
    <row r="5" spans="1:10" ht="30.05" customHeight="1">
      <c r="A5" s="93" t="s">
        <v>24</v>
      </c>
      <c r="B5" s="105"/>
      <c r="C5" s="109"/>
      <c r="D5" s="109"/>
      <c r="E5" s="109"/>
      <c r="F5" s="109"/>
      <c r="G5" s="117"/>
      <c r="H5" s="117"/>
      <c r="I5" s="124"/>
    </row>
    <row r="6" spans="1:10" ht="30.05" customHeight="1">
      <c r="A6" s="93" t="s">
        <v>6</v>
      </c>
      <c r="B6" s="105"/>
      <c r="C6" s="109"/>
      <c r="D6" s="109"/>
      <c r="E6" s="109"/>
      <c r="F6" s="109"/>
      <c r="G6" s="109"/>
      <c r="H6" s="109"/>
      <c r="I6" s="125"/>
    </row>
    <row r="7" spans="1:10" ht="30.05" customHeight="1">
      <c r="A7" s="94" t="s">
        <v>7</v>
      </c>
      <c r="B7" s="106" t="s">
        <v>2</v>
      </c>
      <c r="C7" s="110"/>
      <c r="D7" s="110"/>
      <c r="E7" s="110"/>
      <c r="F7" s="110"/>
      <c r="G7" s="110"/>
      <c r="H7" s="110"/>
      <c r="I7" s="126"/>
    </row>
    <row r="8" spans="1:10" ht="30.05" customHeight="1">
      <c r="A8" s="93" t="s">
        <v>1</v>
      </c>
      <c r="B8" s="105" t="s">
        <v>14</v>
      </c>
      <c r="C8" s="109"/>
      <c r="D8" s="109"/>
      <c r="E8" s="109"/>
      <c r="F8" s="109"/>
      <c r="G8" s="109"/>
      <c r="H8" s="109"/>
      <c r="I8" s="125"/>
    </row>
    <row r="9" spans="1:10" ht="30.05" customHeight="1">
      <c r="A9" s="94" t="s">
        <v>9</v>
      </c>
      <c r="B9" s="105"/>
      <c r="C9" s="109"/>
      <c r="D9" s="109"/>
      <c r="E9" s="109"/>
      <c r="F9" s="109"/>
      <c r="G9" s="109"/>
      <c r="H9" s="109"/>
      <c r="I9" s="125"/>
    </row>
    <row r="10" spans="1:10" ht="22.6" customHeight="1">
      <c r="A10" s="95" t="s">
        <v>15</v>
      </c>
      <c r="B10" s="107"/>
      <c r="C10" s="35" t="s">
        <v>77</v>
      </c>
      <c r="D10" s="45"/>
      <c r="E10" s="52">
        <v>45552</v>
      </c>
      <c r="F10" s="52">
        <v>45553</v>
      </c>
      <c r="G10" s="52">
        <v>45554</v>
      </c>
      <c r="H10" s="52">
        <v>45555</v>
      </c>
      <c r="I10" s="80" t="s">
        <v>3</v>
      </c>
    </row>
    <row r="11" spans="1:10" ht="22.6" customHeight="1">
      <c r="A11" s="96" t="s">
        <v>80</v>
      </c>
      <c r="B11" s="22"/>
      <c r="C11" s="36" t="s">
        <v>35</v>
      </c>
      <c r="D11" s="46"/>
      <c r="E11" s="36" t="s">
        <v>30</v>
      </c>
      <c r="F11" s="36" t="s">
        <v>31</v>
      </c>
      <c r="G11" s="36" t="s">
        <v>32</v>
      </c>
      <c r="H11" s="23" t="s">
        <v>20</v>
      </c>
      <c r="I11" s="81"/>
      <c r="J11" s="31"/>
    </row>
    <row r="12" spans="1:10" ht="20.100000000000001" customHeight="1">
      <c r="A12" s="96" t="s">
        <v>28</v>
      </c>
      <c r="B12" s="28">
        <v>1</v>
      </c>
      <c r="C12" s="111"/>
      <c r="D12" s="113" t="s">
        <v>27</v>
      </c>
      <c r="E12" s="114"/>
      <c r="F12" s="114"/>
      <c r="G12" s="114"/>
      <c r="H12" s="114"/>
      <c r="I12" s="82">
        <f t="shared" ref="I12:I26" si="0">SUM(COUNTIF($E12:$H12,"対面"))+(COUNTIF($E12:$H12,"Zoom"))</f>
        <v>0</v>
      </c>
    </row>
    <row r="13" spans="1:10" ht="20.100000000000001" customHeight="1">
      <c r="A13" s="97" t="s">
        <v>45</v>
      </c>
      <c r="B13" s="28">
        <v>2</v>
      </c>
      <c r="C13" s="111"/>
      <c r="D13" s="113" t="s">
        <v>27</v>
      </c>
      <c r="E13" s="114" t="s">
        <v>65</v>
      </c>
      <c r="F13" s="114"/>
      <c r="G13" s="114"/>
      <c r="H13" s="114"/>
      <c r="I13" s="82">
        <f t="shared" si="0"/>
        <v>1</v>
      </c>
    </row>
    <row r="14" spans="1:10" ht="20.100000000000001" customHeight="1">
      <c r="A14" s="97" t="s">
        <v>84</v>
      </c>
      <c r="B14" s="28">
        <v>3</v>
      </c>
      <c r="C14" s="111"/>
      <c r="D14" s="113" t="s">
        <v>27</v>
      </c>
      <c r="E14" s="114"/>
      <c r="F14" s="114"/>
      <c r="G14" s="114"/>
      <c r="H14" s="114"/>
      <c r="I14" s="82">
        <f t="shared" si="0"/>
        <v>0</v>
      </c>
    </row>
    <row r="15" spans="1:10" ht="20.100000000000001" customHeight="1">
      <c r="A15" s="96" t="s">
        <v>42</v>
      </c>
      <c r="B15" s="28">
        <v>4</v>
      </c>
      <c r="C15" s="111"/>
      <c r="D15" s="113" t="s">
        <v>27</v>
      </c>
      <c r="E15" s="114"/>
      <c r="F15" s="114"/>
      <c r="G15" s="114"/>
      <c r="H15" s="114"/>
      <c r="I15" s="82">
        <f t="shared" si="0"/>
        <v>0</v>
      </c>
    </row>
    <row r="16" spans="1:10" ht="20.100000000000001" customHeight="1">
      <c r="A16" s="96"/>
      <c r="B16" s="28">
        <v>5</v>
      </c>
      <c r="C16" s="111"/>
      <c r="D16" s="113" t="s">
        <v>27</v>
      </c>
      <c r="E16" s="114"/>
      <c r="F16" s="114"/>
      <c r="G16" s="114"/>
      <c r="H16" s="114"/>
      <c r="I16" s="82">
        <f t="shared" si="0"/>
        <v>0</v>
      </c>
    </row>
    <row r="17" spans="1:11" ht="20.100000000000001" customHeight="1">
      <c r="A17" s="96" t="s">
        <v>71</v>
      </c>
      <c r="B17" s="28">
        <v>6</v>
      </c>
      <c r="C17" s="111"/>
      <c r="D17" s="113" t="s">
        <v>27</v>
      </c>
      <c r="E17" s="114"/>
      <c r="F17" s="114"/>
      <c r="G17" s="114"/>
      <c r="H17" s="114"/>
      <c r="I17" s="82">
        <f t="shared" si="0"/>
        <v>0</v>
      </c>
    </row>
    <row r="18" spans="1:11" ht="20.100000000000001" customHeight="1">
      <c r="A18" s="96" t="s">
        <v>72</v>
      </c>
      <c r="B18" s="28">
        <v>7</v>
      </c>
      <c r="C18" s="111"/>
      <c r="D18" s="113" t="s">
        <v>27</v>
      </c>
      <c r="E18" s="114"/>
      <c r="F18" s="114"/>
      <c r="G18" s="114"/>
      <c r="H18" s="114"/>
      <c r="I18" s="82">
        <f t="shared" si="0"/>
        <v>0</v>
      </c>
    </row>
    <row r="19" spans="1:11" ht="20.100000000000001" customHeight="1">
      <c r="A19" s="96" t="s">
        <v>81</v>
      </c>
      <c r="B19" s="28">
        <v>8</v>
      </c>
      <c r="C19" s="111"/>
      <c r="D19" s="113" t="s">
        <v>27</v>
      </c>
      <c r="E19" s="114"/>
      <c r="F19" s="114"/>
      <c r="G19" s="114"/>
      <c r="H19" s="114"/>
      <c r="I19" s="82">
        <f t="shared" si="0"/>
        <v>0</v>
      </c>
    </row>
    <row r="20" spans="1:11" ht="20.100000000000001" customHeight="1">
      <c r="A20" s="96" t="s">
        <v>82</v>
      </c>
      <c r="B20" s="28">
        <v>9</v>
      </c>
      <c r="C20" s="111"/>
      <c r="D20" s="113" t="s">
        <v>27</v>
      </c>
      <c r="E20" s="114"/>
      <c r="F20" s="114"/>
      <c r="G20" s="114"/>
      <c r="H20" s="114"/>
      <c r="I20" s="82">
        <f t="shared" si="0"/>
        <v>0</v>
      </c>
    </row>
    <row r="21" spans="1:11" ht="20.100000000000001" customHeight="1">
      <c r="A21" s="96" t="s">
        <v>18</v>
      </c>
      <c r="B21" s="28">
        <v>10</v>
      </c>
      <c r="C21" s="111"/>
      <c r="D21" s="113" t="s">
        <v>27</v>
      </c>
      <c r="E21" s="114"/>
      <c r="F21" s="114"/>
      <c r="G21" s="114"/>
      <c r="H21" s="114"/>
      <c r="I21" s="82">
        <f t="shared" si="0"/>
        <v>0</v>
      </c>
    </row>
    <row r="22" spans="1:11" ht="20.100000000000001" customHeight="1">
      <c r="A22" s="96" t="s">
        <v>5</v>
      </c>
      <c r="B22" s="28">
        <v>11</v>
      </c>
      <c r="C22" s="111"/>
      <c r="D22" s="113" t="s">
        <v>27</v>
      </c>
      <c r="E22" s="114"/>
      <c r="F22" s="114"/>
      <c r="G22" s="114"/>
      <c r="H22" s="114"/>
      <c r="I22" s="82">
        <f t="shared" si="0"/>
        <v>0</v>
      </c>
    </row>
    <row r="23" spans="1:11" ht="20.100000000000001" customHeight="1">
      <c r="A23" s="96"/>
      <c r="B23" s="28">
        <v>12</v>
      </c>
      <c r="C23" s="111"/>
      <c r="D23" s="113" t="s">
        <v>27</v>
      </c>
      <c r="E23" s="114"/>
      <c r="F23" s="114"/>
      <c r="G23" s="114"/>
      <c r="H23" s="114"/>
      <c r="I23" s="82">
        <f t="shared" si="0"/>
        <v>0</v>
      </c>
    </row>
    <row r="24" spans="1:11" ht="20.100000000000001" customHeight="1">
      <c r="A24" s="96"/>
      <c r="B24" s="28">
        <v>13</v>
      </c>
      <c r="C24" s="111"/>
      <c r="D24" s="113" t="s">
        <v>27</v>
      </c>
      <c r="E24" s="114"/>
      <c r="F24" s="114"/>
      <c r="G24" s="114"/>
      <c r="H24" s="114"/>
      <c r="I24" s="82">
        <f t="shared" si="0"/>
        <v>0</v>
      </c>
    </row>
    <row r="25" spans="1:11" ht="20.100000000000001" customHeight="1">
      <c r="A25" s="96"/>
      <c r="B25" s="28">
        <v>14</v>
      </c>
      <c r="C25" s="111"/>
      <c r="D25" s="113" t="s">
        <v>27</v>
      </c>
      <c r="E25" s="114"/>
      <c r="F25" s="114"/>
      <c r="G25" s="114"/>
      <c r="H25" s="114"/>
      <c r="I25" s="82">
        <f t="shared" si="0"/>
        <v>0</v>
      </c>
    </row>
    <row r="26" spans="1:11" ht="20.100000000000001" customHeight="1">
      <c r="A26" s="96"/>
      <c r="B26" s="28">
        <v>15</v>
      </c>
      <c r="C26" s="111"/>
      <c r="D26" s="113" t="s">
        <v>27</v>
      </c>
      <c r="E26" s="114"/>
      <c r="F26" s="114"/>
      <c r="G26" s="114"/>
      <c r="H26" s="114"/>
      <c r="I26" s="82">
        <f t="shared" si="0"/>
        <v>0</v>
      </c>
    </row>
    <row r="27" spans="1:11" ht="20.100000000000001" customHeight="1">
      <c r="A27" s="96"/>
      <c r="B27" s="108" t="s">
        <v>13</v>
      </c>
      <c r="C27" s="112"/>
      <c r="D27" s="24" t="s">
        <v>40</v>
      </c>
      <c r="E27" s="55">
        <f>COUNTIF(E$12:E$26,"対面")</f>
        <v>1</v>
      </c>
      <c r="F27" s="59">
        <f>COUNTIF(F$12:F$26,"対面")</f>
        <v>0</v>
      </c>
      <c r="G27" s="59">
        <f>COUNTIF(G$12:G$26,"対面")</f>
        <v>0</v>
      </c>
      <c r="H27" s="59">
        <f>COUNTIF(H$12:H$26,"対面")</f>
        <v>0</v>
      </c>
      <c r="I27" s="83">
        <f>SUM(E27:H27)*6000</f>
        <v>6000</v>
      </c>
      <c r="J27" t="s">
        <v>12</v>
      </c>
    </row>
    <row r="28" spans="1:11" ht="20.100000000000001" customHeight="1">
      <c r="A28" s="96"/>
      <c r="B28" s="108" t="s">
        <v>13</v>
      </c>
      <c r="C28" s="112"/>
      <c r="D28" s="24" t="s">
        <v>43</v>
      </c>
      <c r="E28" s="55">
        <v>0</v>
      </c>
      <c r="F28" s="59">
        <v>0</v>
      </c>
      <c r="G28" s="59">
        <v>0</v>
      </c>
      <c r="H28" s="59">
        <v>0</v>
      </c>
      <c r="I28" s="83">
        <v>0</v>
      </c>
    </row>
    <row r="29" spans="1:11" ht="20.100000000000001" customHeight="1">
      <c r="A29" s="98"/>
      <c r="B29" s="24" t="s">
        <v>13</v>
      </c>
      <c r="C29" s="24"/>
      <c r="D29" s="24" t="s">
        <v>83</v>
      </c>
      <c r="E29" s="56">
        <f>COUNTIF(E$12:E$26,"Zoom")</f>
        <v>0</v>
      </c>
      <c r="F29" s="60">
        <f>COUNTIF(F$12:F$26,"Zoom")</f>
        <v>0</v>
      </c>
      <c r="G29" s="60">
        <f>COUNTIF(G$12:G$26,"Zoom")</f>
        <v>0</v>
      </c>
      <c r="H29" s="60">
        <f>COUNTIF(H$12:H$26,"Zoom")</f>
        <v>0</v>
      </c>
      <c r="I29" s="83">
        <f>SUM(E29:H29)*6000</f>
        <v>0</v>
      </c>
      <c r="J29" t="s">
        <v>21</v>
      </c>
      <c r="K29" s="90"/>
    </row>
    <row r="30" spans="1:11" ht="20.100000000000001" customHeight="1">
      <c r="A30" s="99"/>
      <c r="B30" s="25"/>
      <c r="C30" s="25"/>
      <c r="D30" s="49"/>
      <c r="E30" s="115"/>
      <c r="F30" s="115"/>
      <c r="G30" s="115"/>
      <c r="H30" s="115"/>
      <c r="I30" s="127"/>
      <c r="K30" s="90"/>
    </row>
    <row r="31" spans="1:11" ht="20.100000000000001" customHeight="1">
      <c r="A31" s="100" t="s">
        <v>37</v>
      </c>
      <c r="B31" s="28" t="s">
        <v>79</v>
      </c>
      <c r="C31" s="40"/>
      <c r="D31" s="40"/>
      <c r="E31" s="40"/>
      <c r="F31" s="40"/>
      <c r="G31" s="40"/>
      <c r="H31" s="119"/>
      <c r="I31" s="85" t="s">
        <v>56</v>
      </c>
    </row>
    <row r="32" spans="1:11" ht="20.100000000000001" customHeight="1">
      <c r="A32" s="11"/>
      <c r="B32" s="27"/>
      <c r="C32" s="17"/>
      <c r="D32" s="17"/>
      <c r="E32" s="17"/>
      <c r="F32" s="17"/>
      <c r="G32" s="17"/>
      <c r="H32" s="120">
        <f>H31*4000</f>
        <v>0</v>
      </c>
      <c r="I32" s="85" t="s">
        <v>25</v>
      </c>
      <c r="J32" t="s">
        <v>16</v>
      </c>
    </row>
    <row r="33" spans="1:10" ht="20.100000000000001" customHeight="1">
      <c r="A33" s="10" t="s">
        <v>68</v>
      </c>
      <c r="B33" s="26" t="s">
        <v>8</v>
      </c>
      <c r="C33" s="40"/>
      <c r="D33" s="40"/>
      <c r="E33" s="40"/>
      <c r="F33" s="40"/>
      <c r="G33" s="40"/>
      <c r="H33" s="38"/>
      <c r="I33" s="85" t="s">
        <v>56</v>
      </c>
    </row>
    <row r="34" spans="1:10" ht="20.100000000000001" customHeight="1">
      <c r="A34" s="11"/>
      <c r="B34" s="27"/>
      <c r="C34" s="17"/>
      <c r="D34" s="17"/>
      <c r="E34" s="17"/>
      <c r="F34" s="17"/>
      <c r="G34" s="17"/>
      <c r="H34" s="70">
        <f>H33*1000</f>
        <v>0</v>
      </c>
      <c r="I34" s="85" t="s">
        <v>25</v>
      </c>
      <c r="J34" t="s">
        <v>34</v>
      </c>
    </row>
    <row r="35" spans="1:10" ht="20.100000000000001" customHeight="1">
      <c r="A35" s="101"/>
      <c r="B35" s="28" t="s">
        <v>58</v>
      </c>
      <c r="C35" s="40"/>
      <c r="D35" s="40"/>
      <c r="E35" s="40"/>
      <c r="F35" s="40"/>
      <c r="G35" s="40"/>
      <c r="H35" s="111"/>
      <c r="I35" s="85" t="s">
        <v>56</v>
      </c>
    </row>
    <row r="36" spans="1:10" ht="20.100000000000001" customHeight="1">
      <c r="A36" s="102" t="s">
        <v>38</v>
      </c>
      <c r="B36" s="29" t="s">
        <v>75</v>
      </c>
      <c r="C36" s="41"/>
      <c r="D36" s="41"/>
      <c r="E36" s="41"/>
      <c r="F36" s="41"/>
      <c r="G36" s="41"/>
      <c r="H36" s="71">
        <f>H35*3080</f>
        <v>0</v>
      </c>
      <c r="I36" s="85" t="s">
        <v>25</v>
      </c>
      <c r="J36" t="s">
        <v>26</v>
      </c>
    </row>
    <row r="37" spans="1:10" ht="20.100000000000001" customHeight="1">
      <c r="A37" s="14"/>
      <c r="B37" s="28" t="s">
        <v>11</v>
      </c>
      <c r="C37" s="40"/>
      <c r="D37" s="40"/>
      <c r="E37" s="40"/>
      <c r="F37" s="40"/>
      <c r="G37" s="40"/>
      <c r="H37" s="111"/>
      <c r="I37" s="85" t="s">
        <v>56</v>
      </c>
    </row>
    <row r="38" spans="1:10" ht="20.100000000000001" customHeight="1">
      <c r="A38" s="14" t="s">
        <v>44</v>
      </c>
      <c r="B38" s="29" t="s">
        <v>36</v>
      </c>
      <c r="C38" s="41"/>
      <c r="D38" s="41"/>
      <c r="E38" s="41"/>
      <c r="F38" s="41"/>
      <c r="G38" s="41"/>
      <c r="H38" s="71"/>
      <c r="I38" s="85" t="s">
        <v>25</v>
      </c>
      <c r="J38" t="s">
        <v>34</v>
      </c>
    </row>
    <row r="39" spans="1:10" ht="20.100000000000001" customHeight="1">
      <c r="A39" s="14" t="s">
        <v>50</v>
      </c>
      <c r="B39" s="28" t="s">
        <v>60</v>
      </c>
      <c r="C39" s="40"/>
      <c r="D39" s="40"/>
      <c r="E39" s="40"/>
      <c r="F39" s="40"/>
      <c r="G39" s="40"/>
      <c r="H39" s="111"/>
      <c r="I39" s="85" t="s">
        <v>56</v>
      </c>
    </row>
    <row r="40" spans="1:10" ht="20.100000000000001" customHeight="1">
      <c r="A40" s="14"/>
      <c r="B40" s="29" t="s">
        <v>61</v>
      </c>
      <c r="C40" s="41"/>
      <c r="D40" s="41"/>
      <c r="E40" s="41"/>
      <c r="F40" s="41"/>
      <c r="G40" s="41"/>
      <c r="H40" s="71">
        <f>H39*3080</f>
        <v>0</v>
      </c>
      <c r="I40" s="85" t="s">
        <v>25</v>
      </c>
      <c r="J40" t="s">
        <v>0</v>
      </c>
    </row>
    <row r="41" spans="1:10" ht="20.100000000000001" customHeight="1">
      <c r="A41" s="14" t="s">
        <v>10</v>
      </c>
      <c r="B41" s="28" t="s">
        <v>63</v>
      </c>
      <c r="C41" s="40"/>
      <c r="D41" s="40"/>
      <c r="E41" s="40"/>
      <c r="F41" s="40"/>
      <c r="G41" s="40"/>
      <c r="H41" s="111"/>
      <c r="I41" s="85" t="s">
        <v>56</v>
      </c>
    </row>
    <row r="42" spans="1:10" ht="20.100000000000001" customHeight="1">
      <c r="A42" s="14" t="s">
        <v>49</v>
      </c>
      <c r="B42" s="29" t="s">
        <v>76</v>
      </c>
      <c r="C42" s="41"/>
      <c r="D42" s="41"/>
      <c r="E42" s="41"/>
      <c r="F42" s="41"/>
      <c r="G42" s="41"/>
      <c r="H42" s="71">
        <f>H41*3080</f>
        <v>0</v>
      </c>
      <c r="I42" s="85" t="s">
        <v>25</v>
      </c>
      <c r="J42" t="s">
        <v>46</v>
      </c>
    </row>
    <row r="43" spans="1:10" ht="20.100000000000001" customHeight="1">
      <c r="A43" s="14"/>
      <c r="B43" s="30" t="s">
        <v>55</v>
      </c>
      <c r="C43" s="42"/>
      <c r="D43" s="42"/>
      <c r="E43" s="42"/>
      <c r="F43" s="42"/>
      <c r="G43" s="42"/>
      <c r="H43" s="111"/>
      <c r="I43" s="86" t="s">
        <v>56</v>
      </c>
    </row>
    <row r="44" spans="1:10" ht="20.100000000000001" customHeight="1">
      <c r="A44" s="103"/>
      <c r="B44" s="29" t="s">
        <v>78</v>
      </c>
      <c r="C44" s="41"/>
      <c r="D44" s="41"/>
      <c r="E44" s="41"/>
      <c r="F44" s="41"/>
      <c r="G44" s="65"/>
      <c r="H44" s="72">
        <f>H43*5060</f>
        <v>0</v>
      </c>
      <c r="I44" s="85" t="s">
        <v>25</v>
      </c>
      <c r="J44" t="s">
        <v>48</v>
      </c>
    </row>
    <row r="45" spans="1:10" ht="15.95" customHeight="1">
      <c r="H45" s="121"/>
      <c r="I45" s="128"/>
    </row>
    <row r="46" spans="1:10" ht="24.8" customHeight="1">
      <c r="A46" s="104" t="s">
        <v>59</v>
      </c>
      <c r="G46" s="73">
        <f>H32+H36+H38+H40+H42+H44</f>
        <v>0</v>
      </c>
      <c r="H46" s="122"/>
      <c r="I46" s="85" t="s">
        <v>25</v>
      </c>
    </row>
    <row r="47" spans="1:10" ht="11.25" customHeight="1"/>
    <row r="48" spans="1:10" ht="15.95" customHeight="1">
      <c r="A48" s="17" t="s">
        <v>51</v>
      </c>
      <c r="B48" s="17"/>
      <c r="C48" s="17"/>
      <c r="D48" s="17"/>
      <c r="E48" s="17"/>
      <c r="F48" s="17"/>
      <c r="G48" s="17"/>
      <c r="H48" s="17"/>
      <c r="I48" s="17"/>
    </row>
    <row r="49" spans="1:9" ht="15.95" customHeight="1">
      <c r="A49" s="17" t="s">
        <v>52</v>
      </c>
      <c r="B49" s="17"/>
      <c r="C49" s="17"/>
      <c r="D49" s="17"/>
      <c r="E49" s="17"/>
      <c r="F49" s="17"/>
      <c r="G49" s="17"/>
      <c r="H49" s="17"/>
      <c r="I49" s="17"/>
    </row>
    <row r="50" spans="1:9" ht="14.95">
      <c r="A50" s="17" t="s">
        <v>54</v>
      </c>
      <c r="B50" s="17"/>
      <c r="C50" s="17"/>
      <c r="D50" s="17"/>
      <c r="E50" s="17"/>
      <c r="F50" s="17"/>
      <c r="G50" s="17"/>
      <c r="H50" s="17"/>
      <c r="I50" s="17"/>
    </row>
  </sheetData>
  <mergeCells count="31">
    <mergeCell ref="A1:I1"/>
    <mergeCell ref="A2:I2"/>
    <mergeCell ref="G4:I4"/>
    <mergeCell ref="B5:I5"/>
    <mergeCell ref="B6:I6"/>
    <mergeCell ref="B7:I7"/>
    <mergeCell ref="B8:I8"/>
    <mergeCell ref="B9:I9"/>
    <mergeCell ref="C10:D10"/>
    <mergeCell ref="B27:C27"/>
    <mergeCell ref="B28:C28"/>
    <mergeCell ref="B29:C29"/>
    <mergeCell ref="B35:G35"/>
    <mergeCell ref="B36:G36"/>
    <mergeCell ref="B37:G37"/>
    <mergeCell ref="B38:G38"/>
    <mergeCell ref="B39:G39"/>
    <mergeCell ref="B40:G40"/>
    <mergeCell ref="B41:G41"/>
    <mergeCell ref="B42:G42"/>
    <mergeCell ref="B43:G43"/>
    <mergeCell ref="B44:G44"/>
    <mergeCell ref="G46:H46"/>
    <mergeCell ref="A48:I48"/>
    <mergeCell ref="A49:I49"/>
    <mergeCell ref="A50:I50"/>
    <mergeCell ref="I10:I11"/>
    <mergeCell ref="A31:A32"/>
    <mergeCell ref="B31:G32"/>
    <mergeCell ref="A33:A34"/>
    <mergeCell ref="B33:G34"/>
  </mergeCells>
  <phoneticPr fontId="2"/>
  <dataValidations count="1">
    <dataValidation type="list" allowBlank="1" showDropDown="0" showInputMessage="1" showErrorMessage="1" errorTitle="〇か×を選んでください" error="〇か×を選んでください" sqref="E12:H26">
      <formula1>"対面,Zoom,不参加"</formula1>
    </dataValidation>
  </dataValidations>
  <pageMargins left="0.51181102362204722" right="0.31496062992125984" top="0.55118110236220474" bottom="0.55118110236220474" header="0.31496062992125984" footer="0.11811023622047244"/>
  <pageSetup paperSize="8"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 xml:space="preserve">申込書 スタートアップ </vt:lpstr>
      <vt:lpstr>申込書 解説</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住まいと環境　東北フォーラム</dc:creator>
  <cp:lastModifiedBy>赤井仁志</cp:lastModifiedBy>
  <cp:lastPrinted>2023-04-21T00:56:45Z</cp:lastPrinted>
  <dcterms:created xsi:type="dcterms:W3CDTF">2016-05-30T06:41:13Z</dcterms:created>
  <dcterms:modified xsi:type="dcterms:W3CDTF">2024-02-29T11:11:46Z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2024-02-29T11:11:46Z</vt:filetime>
  </property>
</Properties>
</file>