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44" yWindow="155" windowWidth="20980" windowHeight="11188"/>
  </bookViews>
  <sheets>
    <sheet name="申込書 スタートアップ " sheetId="7" r:id="rId1"/>
    <sheet name="申込書 解説" sheetId="6" r:id="rId2"/>
  </sheets>
  <definedNames>
    <definedName name="_xlnm.Print_Area" localSheetId="0">'申込書 スタートアップ '!$A$1:$J$44</definedName>
  </definedNames>
  <calcPr calcId="191029" concurrentCalc="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<sst xmlns="http://schemas.openxmlformats.org/spreadsheetml/2006/main" xmlns:r="http://schemas.openxmlformats.org/officeDocument/2006/relationships" count="86" uniqueCount="86">
  <si>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⑥</t>
  </si>
  <si>
    <t>◇電話/FAX</t>
  </si>
  <si>
    <t>〒</t>
  </si>
  <si>
    <t>受講日数</t>
    <rPh sb="0" eb="2">
      <t>ジュコウ</t>
    </rPh>
    <rPh sb="2" eb="4">
      <t>ニッスウ</t>
    </rPh>
    <phoneticPr fontId="2"/>
  </si>
  <si>
    <t>例</t>
    <rPh sb="0" eb="1">
      <t>レイ</t>
    </rPh>
    <phoneticPr fontId="2"/>
  </si>
  <si>
    <t>ご購入ください</t>
    <rPh sb="1" eb="3">
      <t>コウニュウ</t>
    </rPh>
    <phoneticPr fontId="2"/>
  </si>
  <si>
    <t>◇勤務先・部署名</t>
  </si>
  <si>
    <t>◇住所</t>
  </si>
  <si>
    <t>学生の参加者一人につき、一冊を必ずご購入ください　
　　　　　1冊　1,000円（税込）・・・データのみ</t>
    <rPh sb="0" eb="2">
      <t>ガクセイ</t>
    </rPh>
    <rPh sb="3" eb="5">
      <t>サンカ</t>
    </rPh>
    <rPh sb="5" eb="6">
      <t>シャ</t>
    </rPh>
    <rPh sb="6" eb="8">
      <t>ヒトリ</t>
    </rPh>
    <rPh sb="12" eb="14">
      <t>1サツ</t>
    </rPh>
    <rPh sb="15" eb="16">
      <t>カナラ</t>
    </rPh>
    <rPh sb="18" eb="20">
      <t>コウニュウ</t>
    </rPh>
    <rPh sb="32" eb="33">
      <t>サツ</t>
    </rPh>
    <rPh sb="39" eb="40">
      <t>エン</t>
    </rPh>
    <rPh sb="41" eb="43">
      <t>ゼイコ</t>
    </rPh>
    <phoneticPr fontId="2"/>
  </si>
  <si>
    <t>◇E-mail</t>
  </si>
  <si>
    <t>金額は自動計算</t>
    <rPh sb="0" eb="2">
      <t>キンガク</t>
    </rPh>
    <rPh sb="3" eb="5">
      <t>ジドウ</t>
    </rPh>
    <rPh sb="5" eb="7">
      <t>ケイサン</t>
    </rPh>
    <phoneticPr fontId="2"/>
  </si>
  <si>
    <t>②　空気調和設備の基礎　〔ナツメ社〕　3,080円（税込）</t>
    <rPh sb="2" eb="6">
      <t>クウキチョウワ</t>
    </rPh>
    <rPh sb="6" eb="8">
      <t>セツビ</t>
    </rPh>
    <rPh sb="9" eb="11">
      <t>キソ</t>
    </rPh>
    <rPh sb="16" eb="17">
      <t>シャ</t>
    </rPh>
    <rPh sb="24" eb="25">
      <t>エン</t>
    </rPh>
    <rPh sb="26" eb="28">
      <t>ゼイコ</t>
    </rPh>
    <phoneticPr fontId="2"/>
  </si>
  <si>
    <t>①</t>
  </si>
  <si>
    <t>合計受講者数/日</t>
    <rPh sb="2" eb="4">
      <t>ジュコウ</t>
    </rPh>
    <rPh sb="4" eb="5">
      <t>シャ</t>
    </rPh>
    <rPh sb="5" eb="6">
      <t>スウ</t>
    </rPh>
    <rPh sb="7" eb="8">
      <t>ニチ</t>
    </rPh>
    <phoneticPr fontId="2"/>
  </si>
  <si>
    <t>電話：　　　　　　　　　　　　　　　　　　　FAX：</t>
  </si>
  <si>
    <t>◇参加者</t>
    <rPh sb="1" eb="4">
      <t>サンカシャ</t>
    </rPh>
    <phoneticPr fontId="2"/>
  </si>
  <si>
    <t>③</t>
  </si>
  <si>
    <t>⑨</t>
  </si>
  <si>
    <r>
      <t>一人１冊を</t>
    </r>
    <r>
      <rPr>
        <sz val="11"/>
        <color rgb="FFFF0000"/>
        <rFont val="ＭＳ Ｐゴシック"/>
      </rPr>
      <t>必ず</t>
    </r>
    <rPh sb="0" eb="2">
      <t>ヒトリ</t>
    </rPh>
    <rPh sb="3" eb="4">
      <t>サツ</t>
    </rPh>
    <rPh sb="5" eb="6">
      <t>カナラ</t>
    </rPh>
    <phoneticPr fontId="2"/>
  </si>
  <si>
    <t>A+B</t>
  </si>
  <si>
    <t>（金）</t>
    <rPh sb="1" eb="2">
      <t>キン</t>
    </rPh>
    <phoneticPr fontId="2"/>
  </si>
  <si>
    <t>②</t>
  </si>
  <si>
    <t>　</t>
  </si>
  <si>
    <r>
      <rPr>
        <b/>
        <sz val="11"/>
        <color theme="1"/>
        <rFont val="Meiryo UI"/>
      </rPr>
      <t>太枠内</t>
    </r>
    <r>
      <rPr>
        <sz val="11"/>
        <color theme="1"/>
        <rFont val="Meiryo UI"/>
      </rPr>
      <t>へ</t>
    </r>
    <rPh sb="0" eb="2">
      <t>フトワク</t>
    </rPh>
    <rPh sb="2" eb="3">
      <t>ナイ</t>
    </rPh>
    <phoneticPr fontId="2"/>
  </si>
  <si>
    <r>
      <t>◇申込者</t>
    </r>
    <r>
      <rPr>
        <sz val="8"/>
        <color auto="1"/>
        <rFont val="Meiryo UI"/>
      </rPr>
      <t>（担当者）</t>
    </r>
  </si>
  <si>
    <t>円（税込）</t>
    <rPh sb="0" eb="1">
      <t>エン</t>
    </rPh>
    <rPh sb="2" eb="4">
      <t>ゼイコ</t>
    </rPh>
    <phoneticPr fontId="2"/>
  </si>
  <si>
    <t>④</t>
  </si>
  <si>
    <t>参加方法</t>
    <rPh sb="0" eb="4">
      <t>サンカホウホウ</t>
    </rPh>
    <phoneticPr fontId="2"/>
  </si>
  <si>
    <r>
      <rPr>
        <b/>
        <sz val="11"/>
        <color theme="1"/>
        <rFont val="ＭＳ Ｐゴシック"/>
      </rPr>
      <t>リスト</t>
    </r>
    <r>
      <rPr>
        <sz val="11"/>
        <color theme="1"/>
        <rFont val="ＭＳ Ｐゴシック"/>
      </rPr>
      <t>から</t>
    </r>
    <r>
      <rPr>
        <sz val="11"/>
        <color rgb="FFFF0000"/>
        <rFont val="ＭＳ Ｐゴシック"/>
      </rPr>
      <t>対面</t>
    </r>
    <r>
      <rPr>
        <sz val="11"/>
        <color theme="1"/>
        <rFont val="ＭＳ Ｐゴシック"/>
      </rPr>
      <t>、</t>
    </r>
    <rPh sb="5" eb="7">
      <t>タイメン</t>
    </rPh>
    <phoneticPr fontId="2"/>
  </si>
  <si>
    <t>B</t>
  </si>
  <si>
    <t>（火）</t>
    <rPh sb="1" eb="2">
      <t>カ</t>
    </rPh>
    <phoneticPr fontId="2"/>
  </si>
  <si>
    <t>（水）</t>
    <rPh sb="1" eb="2">
      <t>スイ</t>
    </rPh>
    <phoneticPr fontId="2"/>
  </si>
  <si>
    <t>（木）</t>
    <rPh sb="1" eb="2">
      <t>モク</t>
    </rPh>
    <phoneticPr fontId="2"/>
  </si>
  <si>
    <t>◇共通テキスト
　　（一般）</t>
    <rPh sb="1" eb="3">
      <t>キョウツウ</t>
    </rPh>
    <rPh sb="11" eb="13">
      <t>イッパン</t>
    </rPh>
    <phoneticPr fontId="2"/>
  </si>
  <si>
    <t>⑤</t>
  </si>
  <si>
    <t>参加者氏名</t>
    <rPh sb="0" eb="3">
      <t>サンカシャ</t>
    </rPh>
    <rPh sb="3" eb="5">
      <t>シメイ</t>
    </rPh>
    <phoneticPr fontId="2"/>
  </si>
  <si>
    <t>　・・・9月17日～20日に使用</t>
  </si>
  <si>
    <t>◇共通テキスト</t>
    <rPh sb="1" eb="3">
      <t>キョウツウ</t>
    </rPh>
    <phoneticPr fontId="2"/>
  </si>
  <si>
    <t>◇テキスト</t>
  </si>
  <si>
    <t>2024年度 スタートアップ技術研修会（入門編・仙台）（給排水衛生設備・空調設備）申込書</t>
    <rPh sb="4" eb="5">
      <t>ネン</t>
    </rPh>
    <rPh sb="5" eb="6">
      <t>ド</t>
    </rPh>
    <rPh sb="14" eb="16">
      <t>ギジュツ</t>
    </rPh>
    <rPh sb="16" eb="19">
      <t>ケンシュウカイ</t>
    </rPh>
    <rPh sb="20" eb="23">
      <t>ニュウモンヘン</t>
    </rPh>
    <rPh sb="24" eb="26">
      <t>センダイ</t>
    </rPh>
    <rPh sb="41" eb="44">
      <t>モウシコミショ</t>
    </rPh>
    <phoneticPr fontId="2"/>
  </si>
  <si>
    <t>対面</t>
    <rPh sb="0" eb="2">
      <t>タイメン</t>
    </rPh>
    <phoneticPr fontId="2"/>
  </si>
  <si>
    <t>設備 太郎</t>
    <rPh sb="0" eb="2">
      <t>セツビ</t>
    </rPh>
    <rPh sb="3" eb="5">
      <t>タロウ</t>
    </rPh>
    <phoneticPr fontId="2"/>
  </si>
  <si>
    <t>選んでください</t>
    <rPh sb="0" eb="1">
      <t>エラ</t>
    </rPh>
    <phoneticPr fontId="2"/>
  </si>
  <si>
    <t>Zoom</t>
  </si>
  <si>
    <t>必要冊数をご記入</t>
    <rPh sb="0" eb="2">
      <t>ヒツヨウ</t>
    </rPh>
    <rPh sb="2" eb="4">
      <t>サッスウ</t>
    </rPh>
    <rPh sb="6" eb="8">
      <t>キニュウ</t>
    </rPh>
    <phoneticPr fontId="2"/>
  </si>
  <si>
    <r>
      <rPr>
        <sz val="11"/>
        <color rgb="FFFF0000"/>
        <rFont val="ＭＳ Ｐゴシック"/>
      </rPr>
      <t>Zoom</t>
    </r>
    <r>
      <rPr>
        <sz val="11"/>
        <color theme="1"/>
        <rFont val="ＭＳ Ｐゴシック"/>
      </rPr>
      <t>、</t>
    </r>
    <r>
      <rPr>
        <sz val="11"/>
        <color rgb="FFFF0000"/>
        <rFont val="ＭＳ Ｐゴシック"/>
      </rPr>
      <t>教職員・</t>
    </r>
    <rPh sb="5" eb="8">
      <t>キョウショクイン</t>
    </rPh>
    <phoneticPr fontId="2"/>
  </si>
  <si>
    <t>⑦</t>
  </si>
  <si>
    <t>①+②＋③</t>
  </si>
  <si>
    <t>⑧</t>
  </si>
  <si>
    <t>されます</t>
  </si>
  <si>
    <t>ください</t>
  </si>
  <si>
    <t>*申込者の方へ：申込者へ請求書を送付します。</t>
    <rPh sb="1" eb="4">
      <t>モウシコミシャ</t>
    </rPh>
    <rPh sb="5" eb="6">
      <t>カタ</t>
    </rPh>
    <rPh sb="8" eb="11">
      <t>モウシコミシャ</t>
    </rPh>
    <rPh sb="12" eb="15">
      <t>セイキュウショ</t>
    </rPh>
    <rPh sb="16" eb="18">
      <t>ソウフ</t>
    </rPh>
    <phoneticPr fontId="2"/>
  </si>
  <si>
    <t>その他　E-mailアドレスに受講に関する連絡事項をおしらせする場合がありますので</t>
    <rPh sb="2" eb="3">
      <t>タ</t>
    </rPh>
    <rPh sb="15" eb="17">
      <t>ジュコウ</t>
    </rPh>
    <rPh sb="18" eb="19">
      <t>カン</t>
    </rPh>
    <rPh sb="21" eb="23">
      <t>レンラク</t>
    </rPh>
    <rPh sb="23" eb="25">
      <t>ジコウ</t>
    </rPh>
    <rPh sb="32" eb="34">
      <t>バアイ</t>
    </rPh>
    <phoneticPr fontId="2"/>
  </si>
  <si>
    <t>A</t>
  </si>
  <si>
    <t>その際は、お手数ですが受講者各位にお伝えください。</t>
    <rPh sb="2" eb="3">
      <t>サイ</t>
    </rPh>
    <rPh sb="6" eb="8">
      <t>テスウ</t>
    </rPh>
    <rPh sb="11" eb="14">
      <t>ジュコウシャ</t>
    </rPh>
    <rPh sb="14" eb="16">
      <t>カクイ</t>
    </rPh>
    <rPh sb="18" eb="19">
      <t>ツタ</t>
    </rPh>
    <phoneticPr fontId="2"/>
  </si>
  <si>
    <t>⑤　建築設備の凍結・雪対策　計画設計施工の実務の知識　〔丸善〕　5,060円（税込）</t>
    <rPh sb="2" eb="6">
      <t>ケンチクセツビ</t>
    </rPh>
    <rPh sb="7" eb="9">
      <t>トウケツ</t>
    </rPh>
    <rPh sb="10" eb="13">
      <t>ユキタイサク</t>
    </rPh>
    <rPh sb="14" eb="16">
      <t>ケイカク</t>
    </rPh>
    <rPh sb="16" eb="18">
      <t>セッケイ</t>
    </rPh>
    <rPh sb="18" eb="20">
      <t>セコウ</t>
    </rPh>
    <rPh sb="21" eb="23">
      <t>ジツム</t>
    </rPh>
    <rPh sb="24" eb="26">
      <t>チシキ</t>
    </rPh>
    <rPh sb="28" eb="30">
      <t>マルゼン</t>
    </rPh>
    <rPh sb="37" eb="38">
      <t>エン</t>
    </rPh>
    <rPh sb="39" eb="41">
      <t>ゼイコ</t>
    </rPh>
    <phoneticPr fontId="2"/>
  </si>
  <si>
    <t>冊</t>
    <rPh sb="0" eb="1">
      <t>サツ</t>
    </rPh>
    <phoneticPr fontId="2"/>
  </si>
  <si>
    <t>※太枠内を入力してください。</t>
  </si>
  <si>
    <t>①　給排水設備の基礎　〔ナツメ社〕　3,080円（税込）</t>
    <rPh sb="2" eb="7">
      <t>キュウハイスイセツビ</t>
    </rPh>
    <rPh sb="8" eb="10">
      <t>キソ</t>
    </rPh>
    <rPh sb="15" eb="16">
      <t>シャ</t>
    </rPh>
    <rPh sb="23" eb="24">
      <t>エン</t>
    </rPh>
    <rPh sb="25" eb="27">
      <t>ゼイコ</t>
    </rPh>
    <phoneticPr fontId="2"/>
  </si>
  <si>
    <t>お支払い合計金額（ ①+②+③+④+⑤+⑥+⑦+⑧ ）自動計算されます。</t>
    <rPh sb="1" eb="3">
      <t>シハラ</t>
    </rPh>
    <rPh sb="4" eb="6">
      <t>ゴウケイ</t>
    </rPh>
    <rPh sb="6" eb="8">
      <t>キンガク</t>
    </rPh>
    <rPh sb="27" eb="31">
      <t>ジドウケイサン</t>
    </rPh>
    <phoneticPr fontId="2"/>
  </si>
  <si>
    <t>③　図解・管工事技術の基礎〔ナツメ社〕　3,080円（税込）</t>
    <rPh sb="2" eb="4">
      <t>ズカイ</t>
    </rPh>
    <rPh sb="5" eb="8">
      <t>カンコウジ</t>
    </rPh>
    <rPh sb="8" eb="10">
      <t>ギジュツ</t>
    </rPh>
    <rPh sb="11" eb="13">
      <t>キソ</t>
    </rPh>
    <rPh sb="17" eb="18">
      <t>シャ</t>
    </rPh>
    <rPh sb="25" eb="26">
      <t>エン</t>
    </rPh>
    <rPh sb="27" eb="29">
      <t>ゼイコ</t>
    </rPh>
    <phoneticPr fontId="2"/>
  </si>
  <si>
    <t>　・・・全日程で使用</t>
    <rPh sb="4" eb="7">
      <t>ゼンニッテイ</t>
    </rPh>
    <rPh sb="8" eb="10">
      <t>シヨウ</t>
    </rPh>
    <phoneticPr fontId="2"/>
  </si>
  <si>
    <t>一般の参加者一人につき、一冊を必ずご購入ください　
　　　　　1冊　4,000円（税込）・・・冊子</t>
    <rPh sb="0" eb="2">
      <t>イッパン</t>
    </rPh>
    <rPh sb="3" eb="5">
      <t>サンカ</t>
    </rPh>
    <rPh sb="5" eb="6">
      <t>シャ</t>
    </rPh>
    <rPh sb="6" eb="8">
      <t>ヒトリ</t>
    </rPh>
    <rPh sb="12" eb="14">
      <t>1サツ</t>
    </rPh>
    <rPh sb="15" eb="16">
      <t>カナラ</t>
    </rPh>
    <rPh sb="18" eb="20">
      <t>コウニュウ</t>
    </rPh>
    <rPh sb="32" eb="33">
      <t>サツ</t>
    </rPh>
    <rPh sb="39" eb="40">
      <t>エン</t>
    </rPh>
    <rPh sb="41" eb="43">
      <t>ゼイコ</t>
    </rPh>
    <rPh sb="47" eb="49">
      <t>サッシ</t>
    </rPh>
    <phoneticPr fontId="2"/>
  </si>
  <si>
    <t>④　イラストでわかる建築施工〔ナツメ社〕　3,300円（税込）</t>
    <rPh sb="10" eb="12">
      <t>ケンチク</t>
    </rPh>
    <rPh sb="12" eb="14">
      <t>セコウ</t>
    </rPh>
    <rPh sb="18" eb="19">
      <t>シャ</t>
    </rPh>
    <rPh sb="26" eb="27">
      <t>エン</t>
    </rPh>
    <rPh sb="28" eb="30">
      <t>ゼイコ</t>
    </rPh>
    <phoneticPr fontId="2"/>
  </si>
  <si>
    <t>申込み　　　　　　　　月　　　　　　　日</t>
    <rPh sb="0" eb="2">
      <t>モウシコミ</t>
    </rPh>
    <rPh sb="11" eb="12">
      <t>ガツ</t>
    </rPh>
    <rPh sb="19" eb="20">
      <t>ニチ</t>
    </rPh>
    <phoneticPr fontId="2"/>
  </si>
  <si>
    <t>対面</t>
  </si>
  <si>
    <t>お支払い合計金額</t>
    <rPh sb="1" eb="3">
      <t>シハラ</t>
    </rPh>
    <rPh sb="4" eb="6">
      <t>ゴウケイ</t>
    </rPh>
    <rPh sb="6" eb="8">
      <t>キンガク</t>
    </rPh>
    <phoneticPr fontId="2"/>
  </si>
  <si>
    <t>不参加</t>
  </si>
  <si>
    <t>◇共通テキスト
　　（学生）</t>
    <rPh sb="1" eb="3">
      <t>キョウツウ</t>
    </rPh>
    <rPh sb="11" eb="13">
      <t>ガクセイ</t>
    </rPh>
    <phoneticPr fontId="2"/>
  </si>
  <si>
    <t>⑩</t>
  </si>
  <si>
    <t>④+⑤+⑥+⑦+⑧+⑨+⑩</t>
  </si>
  <si>
    <t>＊受講料 １日･1人</t>
    <rPh sb="1" eb="4">
      <t>ジュコウリョウ</t>
    </rPh>
    <rPh sb="6" eb="7">
      <t>ニチ</t>
    </rPh>
    <rPh sb="9" eb="10">
      <t>ニン</t>
    </rPh>
    <phoneticPr fontId="2"/>
  </si>
  <si>
    <t>一般　6,000円</t>
    <rPh sb="0" eb="2">
      <t>イッパン</t>
    </rPh>
    <rPh sb="8" eb="9">
      <t>エン</t>
    </rPh>
    <phoneticPr fontId="2"/>
  </si>
  <si>
    <t>技術研修会係宛（FAX : 022-797-2486　or　E-mail :  jabmee@tohoku-shibu.org)</t>
  </si>
  <si>
    <t>　　↞ 必ず記載ください</t>
    <rPh sb="4" eb="5">
      <t>カナラ</t>
    </rPh>
    <rPh sb="6" eb="8">
      <t>キサイ</t>
    </rPh>
    <phoneticPr fontId="2"/>
  </si>
  <si>
    <t>　・・・9月19日～20日に使用</t>
  </si>
  <si>
    <t>　・・・9月20日に使用</t>
  </si>
  <si>
    <t>2024年</t>
    <rPh sb="4" eb="5">
      <t>ネン</t>
    </rPh>
    <phoneticPr fontId="2"/>
  </si>
  <si>
    <t>　・・・9月18日、19日、20日に使用</t>
  </si>
  <si>
    <t>参加者一人につき、一冊を必ずご購入ください　1冊　4,000円（税込）</t>
    <rPh sb="0" eb="2">
      <t>サンカ</t>
    </rPh>
    <rPh sb="2" eb="3">
      <t>シャ</t>
    </rPh>
    <rPh sb="3" eb="5">
      <t>ヒトリ</t>
    </rPh>
    <rPh sb="9" eb="11">
      <t>1サツ</t>
    </rPh>
    <rPh sb="12" eb="13">
      <t>カナラ</t>
    </rPh>
    <rPh sb="15" eb="17">
      <t>コウニュウ</t>
    </rPh>
    <rPh sb="23" eb="24">
      <t>サツ</t>
    </rPh>
    <rPh sb="30" eb="31">
      <t>エン</t>
    </rPh>
    <rPh sb="32" eb="34">
      <t>ゼイコ</t>
    </rPh>
    <phoneticPr fontId="2"/>
  </si>
  <si>
    <r>
      <t>受講日の</t>
    </r>
    <r>
      <rPr>
        <b/>
        <sz val="11"/>
        <color theme="1"/>
        <rFont val="ＭＳ Ｐゴシック"/>
      </rPr>
      <t>太枠内</t>
    </r>
    <rPh sb="0" eb="3">
      <t>ジュコウビ</t>
    </rPh>
    <rPh sb="4" eb="6">
      <t>フトワク</t>
    </rPh>
    <rPh sb="6" eb="7">
      <t>ナイ</t>
    </rPh>
    <phoneticPr fontId="2"/>
  </si>
  <si>
    <t>教員・学生　無料</t>
    <rPh sb="0" eb="2">
      <t>キョウイン</t>
    </rPh>
    <rPh sb="3" eb="5">
      <t>ガクセイ</t>
    </rPh>
    <rPh sb="6" eb="8">
      <t>ムリョウ</t>
    </rPh>
    <phoneticPr fontId="2"/>
  </si>
  <si>
    <t>＊共通テキストは</t>
    <rPh sb="1" eb="3">
      <t>キョウツウ</t>
    </rPh>
    <phoneticPr fontId="2"/>
  </si>
  <si>
    <t>教職員・学生</t>
    <rPh sb="0" eb="3">
      <t>キョウショクイン</t>
    </rPh>
    <rPh sb="4" eb="6">
      <t>ガクセイ</t>
    </rPh>
    <phoneticPr fontId="2"/>
  </si>
  <si>
    <r>
      <rPr>
        <sz val="11"/>
        <color rgb="FFFF0000"/>
        <rFont val="ＭＳ Ｐゴシック"/>
      </rPr>
      <t>学生</t>
    </r>
    <r>
      <rPr>
        <sz val="11"/>
        <color auto="1"/>
        <rFont val="ＭＳ Ｐゴシック"/>
      </rPr>
      <t>、</t>
    </r>
    <r>
      <rPr>
        <sz val="11"/>
        <color rgb="FFFF0000"/>
        <rFont val="ＭＳ Ｐゴシック"/>
      </rPr>
      <t>不参加</t>
    </r>
    <r>
      <rPr>
        <sz val="11"/>
        <color theme="1"/>
        <rFont val="ＭＳ Ｐゴシック"/>
      </rPr>
      <t>を</t>
    </r>
    <rPh sb="3" eb="6">
      <t>フサンカ</t>
    </rPh>
    <phoneticPr fontId="2"/>
  </si>
  <si>
    <r>
      <rPr>
        <sz val="11"/>
        <color rgb="FFFF0000"/>
        <rFont val="ＭＳ Ｐゴシック"/>
      </rPr>
      <t>学生</t>
    </r>
    <r>
      <rPr>
        <sz val="11"/>
        <color auto="1"/>
        <rFont val="ＭＳ Ｐゴシック"/>
      </rPr>
      <t>、</t>
    </r>
    <r>
      <rPr>
        <sz val="11"/>
        <color rgb="FFFF0000"/>
        <rFont val="ＭＳ Ｐゴシック"/>
      </rPr>
      <t>不参加</t>
    </r>
    <r>
      <rPr>
        <sz val="11"/>
        <color theme="1"/>
        <rFont val="ＭＳ Ｐゴシック"/>
      </rPr>
      <t>を</t>
    </r>
    <rPh sb="4" eb="7">
      <t>フサンカ</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</si>
</sst>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General&quot;円&quot;"/>
    <numFmt numFmtId="177" formatCode="General&quot;日&quot;"/>
    <numFmt numFmtId="176" formatCode="m&quot;月&quot;d&quot;日&quot;;@"/>
  </numFmts>
  <fonts count="21">
    <font>
      <sz val="11"/>
      <color theme="1"/>
      <name val="ＭＳ Ｐゴシック"/>
      <family val="3"/>
      <scheme val="minor"/>
    </font>
    <font>
      <b/>
      <sz val="11"/>
      <color rgb="FFFA7D00"/>
      <name val="ＭＳ Ｐゴシック"/>
      <family val="2"/>
      <scheme val="minor"/>
    </font>
    <font>
      <sz val="6"/>
      <color auto="1"/>
      <name val="ＭＳ Ｐゴシック"/>
      <family val="3"/>
      <scheme val="minor"/>
    </font>
    <font>
      <sz val="13"/>
      <color auto="1"/>
      <name val="Meiryo UI"/>
      <family val="3"/>
    </font>
    <font>
      <sz val="11"/>
      <color auto="1"/>
      <name val="Meiryo UI"/>
      <family val="3"/>
    </font>
    <font>
      <sz val="11"/>
      <color theme="1"/>
      <name val="Meiryo UI"/>
      <family val="3"/>
    </font>
    <font>
      <b/>
      <sz val="11"/>
      <color auto="1"/>
      <name val="Meiryo UI"/>
      <family val="3"/>
    </font>
    <font>
      <b/>
      <sz val="12"/>
      <color theme="1"/>
      <name val="Meiryo UI"/>
      <family val="3"/>
    </font>
    <font>
      <b/>
      <sz val="12"/>
      <color theme="1"/>
      <name val="ＭＳ Ｐゴシック"/>
      <family val="3"/>
      <scheme val="minor"/>
    </font>
    <font>
      <sz val="8"/>
      <color auto="1"/>
      <name val="Meiryo UI"/>
      <family val="3"/>
    </font>
    <font>
      <sz val="9"/>
      <color auto="1"/>
      <name val="Meiryo UI"/>
      <family val="3"/>
    </font>
    <font>
      <b/>
      <sz val="11"/>
      <color theme="1"/>
      <name val="ＭＳ Ｐゴシック"/>
      <family val="3"/>
      <scheme val="minor"/>
    </font>
    <font>
      <sz val="10"/>
      <color theme="1"/>
      <name val="Meiryo UI"/>
      <family val="3"/>
    </font>
    <font>
      <b/>
      <sz val="11"/>
      <color theme="1"/>
      <name val="Meiryo UI"/>
      <family val="3"/>
    </font>
    <font>
      <b/>
      <sz val="10"/>
      <color theme="1"/>
      <name val="ＭＳ Ｐゴシック"/>
      <family val="3"/>
      <scheme val="minor"/>
    </font>
    <font>
      <sz val="11"/>
      <color rgb="FFFF0000"/>
      <name val="Meiryo UI"/>
      <family val="3"/>
    </font>
    <font>
      <sz val="11"/>
      <color theme="1"/>
      <name val="ＭＳ Ｐゴシック"/>
      <family val="3"/>
      <scheme val="minor"/>
    </font>
    <font>
      <b/>
      <sz val="10"/>
      <color theme="1"/>
      <name val="Meiryo UI"/>
      <family val="3"/>
    </font>
    <font>
      <sz val="10"/>
      <color theme="1"/>
      <name val="ＭＳ Ｐゴシック"/>
      <family val="2"/>
      <scheme val="minor"/>
    </font>
    <font>
      <sz val="11"/>
      <color auto="1"/>
      <name val="ＭＳ Ｐゴシック"/>
      <family val="3"/>
      <scheme val="minor"/>
    </font>
    <font>
      <b/>
      <sz val="9"/>
      <color theme="1"/>
      <name val="ＭＳ Ｐゴシック"/>
      <family val="2"/>
      <scheme val="minor"/>
    </font>
  </fonts>
  <fills count="5">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7" tint="0.8"/>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3">
    <xf numFmtId="0" fontId="0" fillId="0" borderId="0">
      <alignment vertical="center"/>
    </xf>
    <xf numFmtId="0" fontId="1" fillId="2" borderId="1" applyNumberFormat="0" applyAlignment="0" applyProtection="0">
      <alignment vertical="center"/>
    </xf>
    <xf numFmtId="38" fontId="16" fillId="0" borderId="0" applyFont="0" applyFill="0" applyBorder="0" applyAlignment="0" applyProtection="0">
      <alignment vertical="center"/>
    </xf>
  </cellStyleXfs>
  <cellXfs count="129">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shrinkToFit="1"/>
    </xf>
    <xf numFmtId="0" fontId="5" fillId="0" borderId="2" xfId="0" applyFont="1" applyBorder="1" applyAlignment="1">
      <alignment vertical="center" shrinkToFit="1"/>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49" fontId="4" fillId="0" borderId="5" xfId="0" applyNumberFormat="1" applyFont="1" applyBorder="1" applyAlignment="1">
      <alignment horizontal="left" vertical="top" wrapText="1"/>
    </xf>
    <xf numFmtId="0" fontId="5" fillId="0" borderId="6"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6" xfId="0" applyFont="1" applyBorder="1" applyAlignment="1">
      <alignment horizontal="left" vertical="top" wrapText="1" shrinkToFit="1"/>
    </xf>
    <xf numFmtId="0" fontId="5" fillId="0" borderId="3" xfId="0" applyFont="1" applyBorder="1" applyAlignment="1">
      <alignment vertical="top" wrapText="1" shrinkToFit="1"/>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horizontal="center" vertical="center"/>
    </xf>
    <xf numFmtId="0" fontId="5" fillId="0" borderId="0" xfId="0" applyFont="1">
      <alignment vertical="center"/>
    </xf>
    <xf numFmtId="0" fontId="4" fillId="0" borderId="7" xfId="0" applyFont="1" applyBorder="1" applyProtection="1">
      <alignment vertical="center"/>
      <protection locked="0"/>
    </xf>
    <xf numFmtId="0" fontId="4" fillId="0" borderId="8"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protection locked="0"/>
    </xf>
    <xf numFmtId="0" fontId="1" fillId="2" borderId="1" xfId="1">
      <alignment vertical="center"/>
    </xf>
    <xf numFmtId="0" fontId="0" fillId="0" borderId="9" xfId="0" applyBorder="1">
      <alignment vertical="center"/>
    </xf>
    <xf numFmtId="0" fontId="5" fillId="0" borderId="10" xfId="0" applyFont="1" applyBorder="1" applyAlignment="1">
      <alignment horizontal="center" vertical="center"/>
    </xf>
    <xf numFmtId="0" fontId="4" fillId="3" borderId="9" xfId="0" applyFont="1" applyFill="1" applyBorder="1" applyAlignment="1">
      <alignment horizontal="center" vertical="center" shrinkToFit="1"/>
    </xf>
    <xf numFmtId="0" fontId="6" fillId="0" borderId="0" xfId="0" applyFont="1" applyAlignment="1">
      <alignment horizontal="center" vertical="center" shrinkToFit="1"/>
    </xf>
    <xf numFmtId="0" fontId="5" fillId="0" borderId="10" xfId="0" applyFont="1" applyBorder="1" applyAlignment="1">
      <alignment vertical="center" wrapText="1"/>
    </xf>
    <xf numFmtId="0" fontId="5" fillId="0" borderId="5"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0" xfId="0" applyFont="1" applyBorder="1" applyAlignment="1">
      <alignment vertical="center" shrinkToFit="1"/>
    </xf>
    <xf numFmtId="0" fontId="0" fillId="0" borderId="0" xfId="0" applyAlignment="1">
      <alignment horizontal="center" vertical="center"/>
    </xf>
    <xf numFmtId="0" fontId="4" fillId="0" borderId="0" xfId="0" applyFont="1" applyAlignment="1" applyProtection="1">
      <alignment vertical="center" shrinkToFit="1"/>
      <protection locked="0"/>
    </xf>
    <xf numFmtId="0" fontId="4" fillId="0" borderId="12"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lignment vertical="center"/>
    </xf>
    <xf numFmtId="0" fontId="5" fillId="0" borderId="13" xfId="0" applyFont="1" applyBorder="1" applyProtection="1">
      <alignment vertical="center"/>
      <protection locked="0"/>
    </xf>
    <xf numFmtId="0" fontId="4" fillId="3" borderId="4" xfId="0" applyFont="1" applyFill="1" applyBorder="1" applyAlignment="1">
      <alignment horizontal="center" vertical="center" shrinkToFit="1"/>
    </xf>
    <xf numFmtId="0" fontId="5" fillId="0" borderId="14" xfId="0" applyFont="1" applyBorder="1">
      <alignment vertical="center"/>
    </xf>
    <xf numFmtId="0" fontId="5" fillId="0" borderId="15" xfId="0" applyFont="1" applyBorder="1">
      <alignment vertical="center"/>
    </xf>
    <xf numFmtId="0" fontId="5" fillId="0" borderId="14" xfId="0" applyFont="1" applyBorder="1" applyAlignment="1">
      <alignment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5" fillId="0" borderId="16" xfId="0" applyFont="1" applyBorder="1" applyAlignment="1">
      <alignment horizontal="center" vertical="center"/>
    </xf>
    <xf numFmtId="0" fontId="0" fillId="0" borderId="9" xfId="0" applyBorder="1" applyAlignment="1">
      <alignment horizontal="center" vertical="center"/>
    </xf>
    <xf numFmtId="0" fontId="9" fillId="0" borderId="9" xfId="0" applyFont="1" applyBorder="1" applyAlignment="1">
      <alignment horizontal="center" vertical="center" shrinkToFit="1"/>
    </xf>
    <xf numFmtId="0" fontId="10" fillId="3" borderId="9" xfId="0" applyFont="1" applyFill="1" applyBorder="1" applyAlignment="1">
      <alignment horizontal="center" vertical="center" shrinkToFit="1"/>
    </xf>
    <xf numFmtId="0" fontId="11" fillId="0" borderId="0" xfId="0" applyFont="1" applyAlignment="1">
      <alignment horizontal="center" vertical="center"/>
    </xf>
    <xf numFmtId="0" fontId="11" fillId="0" borderId="17" xfId="0" applyFont="1" applyBorder="1" applyAlignment="1">
      <alignment horizontal="center" vertical="center"/>
    </xf>
    <xf numFmtId="0" fontId="7" fillId="0" borderId="8" xfId="0" applyFont="1" applyBorder="1" applyAlignment="1">
      <alignment horizontal="center" vertical="center"/>
    </xf>
    <xf numFmtId="176" fontId="5" fillId="0" borderId="4"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pplyProtection="1">
      <alignment horizontal="center" vertical="center"/>
      <protection locked="0"/>
    </xf>
    <xf numFmtId="0" fontId="13" fillId="3" borderId="16" xfId="0" applyFont="1" applyFill="1" applyBorder="1" applyAlignment="1">
      <alignment horizontal="right" vertical="center"/>
    </xf>
    <xf numFmtId="0" fontId="13" fillId="3" borderId="18" xfId="0" applyFont="1" applyFill="1" applyBorder="1" applyAlignment="1">
      <alignment horizontal="right" vertical="center"/>
    </xf>
    <xf numFmtId="0" fontId="14" fillId="0" borderId="19" xfId="0" applyFont="1" applyBorder="1">
      <alignment vertical="center"/>
    </xf>
    <xf numFmtId="0" fontId="0" fillId="0" borderId="12" xfId="0" applyBorder="1" applyAlignment="1">
      <alignment horizontal="center" vertical="center"/>
    </xf>
    <xf numFmtId="0" fontId="13" fillId="3" borderId="4" xfId="0" applyFont="1" applyFill="1" applyBorder="1" applyAlignment="1">
      <alignment horizontal="right" vertical="center"/>
    </xf>
    <xf numFmtId="0" fontId="13" fillId="3" borderId="9" xfId="0" applyFont="1" applyFill="1" applyBorder="1" applyAlignment="1">
      <alignment horizontal="right" vertical="center"/>
    </xf>
    <xf numFmtId="0" fontId="11" fillId="0" borderId="20" xfId="0" applyFont="1" applyBorder="1" applyAlignment="1">
      <alignment horizontal="center" vertical="center"/>
    </xf>
    <xf numFmtId="0" fontId="5" fillId="0" borderId="8" xfId="0" applyFont="1" applyBorder="1" applyAlignment="1" applyProtection="1">
      <alignment horizontal="right" vertical="center"/>
      <protection locked="0"/>
    </xf>
    <xf numFmtId="0" fontId="4" fillId="0" borderId="7" xfId="0" applyFont="1" applyBorder="1" applyAlignment="1" applyProtection="1">
      <alignment horizontal="left" vertical="center" shrinkToFit="1"/>
      <protection locked="0"/>
    </xf>
    <xf numFmtId="0" fontId="15" fillId="0" borderId="12" xfId="0" applyFont="1" applyBorder="1" applyAlignment="1">
      <alignment horizontal="left" vertical="center" shrinkToFit="1"/>
    </xf>
    <xf numFmtId="0" fontId="5" fillId="0" borderId="16" xfId="0" applyFont="1" applyBorder="1">
      <alignment vertical="center"/>
    </xf>
    <xf numFmtId="38" fontId="13" fillId="0" borderId="2" xfId="2" applyFont="1" applyFill="1" applyBorder="1" applyAlignment="1">
      <alignment vertical="center"/>
    </xf>
    <xf numFmtId="38" fontId="13" fillId="0" borderId="12" xfId="2" applyFont="1" applyBorder="1">
      <alignment vertical="center"/>
    </xf>
    <xf numFmtId="0" fontId="5" fillId="0" borderId="12" xfId="0" applyFont="1" applyBorder="1" applyAlignment="1" applyProtection="1">
      <alignment horizontal="right" vertical="center"/>
      <protection locked="0"/>
    </xf>
    <xf numFmtId="0" fontId="13" fillId="0" borderId="19" xfId="0" applyFont="1" applyBorder="1" applyAlignment="1">
      <alignment horizontal="center" vertical="center" shrinkToFit="1"/>
    </xf>
    <xf numFmtId="38" fontId="13" fillId="3" borderId="3" xfId="2" applyFont="1" applyFill="1" applyBorder="1">
      <alignment vertical="center"/>
    </xf>
    <xf numFmtId="38" fontId="13" fillId="3" borderId="21" xfId="2" applyFont="1" applyFill="1" applyBorder="1">
      <alignment vertical="center"/>
    </xf>
    <xf numFmtId="38" fontId="13" fillId="3" borderId="22" xfId="2" applyFont="1" applyFill="1" applyBorder="1">
      <alignment vertical="center"/>
    </xf>
    <xf numFmtId="38" fontId="13" fillId="3" borderId="2" xfId="2" applyFont="1" applyFill="1" applyBorder="1" applyAlignment="1">
      <alignment vertical="center"/>
    </xf>
    <xf numFmtId="38" fontId="13" fillId="0" borderId="23" xfId="2" applyFont="1" applyBorder="1">
      <alignment vertical="center"/>
    </xf>
    <xf numFmtId="0" fontId="5" fillId="0" borderId="23" xfId="0" applyFont="1" applyBorder="1" applyAlignment="1" applyProtection="1">
      <alignment horizontal="right" vertical="center"/>
      <protection locked="0"/>
    </xf>
    <xf numFmtId="0" fontId="4" fillId="0" borderId="24"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protection locked="0"/>
    </xf>
    <xf numFmtId="0" fontId="15" fillId="0" borderId="23" xfId="0" applyFont="1" applyBorder="1" applyAlignment="1">
      <alignment horizontal="left" vertical="center" shrinkToFit="1"/>
    </xf>
    <xf numFmtId="0" fontId="5" fillId="0" borderId="22" xfId="0" applyFont="1" applyBorder="1" applyAlignment="1">
      <alignment horizontal="center" vertical="center"/>
    </xf>
    <xf numFmtId="0" fontId="5" fillId="0" borderId="4" xfId="0" applyFont="1" applyBorder="1" applyAlignment="1">
      <alignment horizontal="center" vertical="center"/>
    </xf>
    <xf numFmtId="177" fontId="13" fillId="3" borderId="18" xfId="0" applyNumberFormat="1" applyFont="1" applyFill="1" applyBorder="1">
      <alignment vertical="center"/>
    </xf>
    <xf numFmtId="178" fontId="13" fillId="3" borderId="18" xfId="0" applyNumberFormat="1" applyFont="1" applyFill="1" applyBorder="1">
      <alignment vertical="center"/>
    </xf>
    <xf numFmtId="178" fontId="13" fillId="0" borderId="19" xfId="0" applyNumberFormat="1" applyFont="1" applyBorder="1">
      <alignment vertical="center"/>
    </xf>
    <xf numFmtId="0" fontId="13" fillId="0" borderId="18" xfId="0" applyFont="1" applyBorder="1">
      <alignment vertical="center"/>
    </xf>
    <xf numFmtId="0" fontId="13" fillId="0" borderId="25" xfId="0" applyFont="1" applyBorder="1">
      <alignment vertical="center"/>
    </xf>
    <xf numFmtId="0" fontId="13" fillId="0" borderId="9" xfId="0" applyFont="1" applyBorder="1">
      <alignment vertical="center"/>
    </xf>
    <xf numFmtId="0" fontId="17" fillId="0" borderId="10" xfId="0" applyFont="1" applyBorder="1">
      <alignment vertical="center"/>
    </xf>
    <xf numFmtId="0" fontId="13" fillId="0" borderId="0" xfId="0" applyFont="1">
      <alignment vertical="center"/>
    </xf>
    <xf numFmtId="0" fontId="18" fillId="0" borderId="0" xfId="0" applyFont="1" applyAlignment="1">
      <alignment horizontal="right" vertical="center"/>
    </xf>
    <xf numFmtId="178" fontId="0" fillId="0" borderId="0" xfId="0" applyNumberFormat="1">
      <alignment vertical="center"/>
    </xf>
    <xf numFmtId="0" fontId="4" fillId="0" borderId="0" xfId="0" applyFont="1" applyAlignment="1" applyProtection="1">
      <alignment horizontal="center" vertical="center"/>
      <protection locked="0"/>
    </xf>
    <xf numFmtId="0" fontId="4" fillId="0" borderId="2"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49" fontId="4" fillId="0" borderId="6" xfId="0" applyNumberFormat="1" applyFont="1" applyBorder="1" applyAlignment="1" applyProtection="1">
      <alignment vertical="top" wrapText="1"/>
      <protection locked="0"/>
    </xf>
    <xf numFmtId="49" fontId="4" fillId="0" borderId="3" xfId="0" applyNumberFormat="1" applyFont="1" applyBorder="1" applyAlignment="1" applyProtection="1">
      <alignment vertical="top" wrapText="1"/>
      <protection locked="0"/>
    </xf>
    <xf numFmtId="49" fontId="19" fillId="0" borderId="3" xfId="0" applyNumberFormat="1" applyFont="1" applyBorder="1" applyAlignment="1" applyProtection="1">
      <alignment vertical="top" wrapText="1"/>
      <protection locked="0"/>
    </xf>
    <xf numFmtId="49" fontId="4" fillId="0" borderId="4" xfId="0" applyNumberFormat="1" applyFont="1" applyBorder="1" applyAlignment="1" applyProtection="1">
      <alignment vertical="top" wrapText="1"/>
      <protection locked="0"/>
    </xf>
    <xf numFmtId="49" fontId="4" fillId="0" borderId="5" xfId="0" applyNumberFormat="1" applyFont="1" applyBorder="1" applyAlignment="1" applyProtection="1">
      <alignment horizontal="left" vertical="top" wrapText="1"/>
      <protection locked="0"/>
    </xf>
    <xf numFmtId="0" fontId="5" fillId="0" borderId="6" xfId="0" applyFont="1" applyBorder="1" applyAlignment="1" applyProtection="1">
      <alignment horizontal="left" vertical="center" wrapText="1" shrinkToFit="1"/>
      <protection locked="0"/>
    </xf>
    <xf numFmtId="0" fontId="5" fillId="0" borderId="6" xfId="0" applyFont="1" applyBorder="1" applyAlignment="1" applyProtection="1">
      <alignment horizontal="left" vertical="top" wrapText="1" shrinkToFit="1"/>
      <protection locked="0"/>
    </xf>
    <xf numFmtId="0" fontId="5" fillId="0" borderId="3" xfId="0" applyFont="1" applyBorder="1" applyAlignment="1" applyProtection="1">
      <alignment vertical="top" wrapText="1" shrinkToFit="1"/>
      <protection locked="0"/>
    </xf>
    <xf numFmtId="0" fontId="5" fillId="0" borderId="9" xfId="0" applyFont="1" applyBorder="1">
      <alignment vertical="center"/>
    </xf>
    <xf numFmtId="0" fontId="5" fillId="0" borderId="0" xfId="0" applyFont="1" applyAlignment="1">
      <alignment horizontal="left" vertical="center"/>
    </xf>
    <xf numFmtId="0" fontId="4" fillId="4" borderId="8" xfId="0" applyFont="1" applyFill="1" applyBorder="1" applyAlignment="1" applyProtection="1">
      <alignment horizontal="left" vertical="center" shrinkToFit="1"/>
      <protection locked="0"/>
    </xf>
    <xf numFmtId="0" fontId="4" fillId="4" borderId="8" xfId="0" applyFont="1" applyFill="1" applyBorder="1" applyAlignment="1" applyProtection="1">
      <alignment horizontal="left" vertical="center"/>
      <protection locked="0"/>
    </xf>
    <xf numFmtId="0" fontId="0" fillId="0" borderId="4" xfId="0" applyBorder="1">
      <alignment vertical="center"/>
    </xf>
    <xf numFmtId="0" fontId="4" fillId="3" borderId="11" xfId="0" applyFont="1" applyFill="1" applyBorder="1" applyAlignment="1">
      <alignment horizontal="center" vertical="center" shrinkToFit="1"/>
    </xf>
    <xf numFmtId="0" fontId="4" fillId="4" borderId="12"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protection locked="0"/>
    </xf>
    <xf numFmtId="0" fontId="5" fillId="4" borderId="13" xfId="0" applyFont="1" applyFill="1" applyBorder="1">
      <alignment vertical="center"/>
    </xf>
    <xf numFmtId="0" fontId="4" fillId="3" borderId="16" xfId="0" applyFont="1" applyFill="1" applyBorder="1" applyAlignment="1">
      <alignment horizontal="center" vertical="center" shrinkToFit="1"/>
    </xf>
    <xf numFmtId="0" fontId="10" fillId="0" borderId="9" xfId="0" applyFont="1" applyBorder="1" applyAlignment="1">
      <alignment horizontal="center" vertical="center" shrinkToFit="1"/>
    </xf>
    <xf numFmtId="0" fontId="5" fillId="4" borderId="13" xfId="0" applyFont="1" applyFill="1" applyBorder="1" applyAlignment="1">
      <alignment horizontal="center" vertical="center"/>
    </xf>
    <xf numFmtId="0" fontId="20" fillId="0" borderId="0" xfId="0" applyFont="1" applyAlignment="1">
      <alignment horizontal="right" vertical="center"/>
    </xf>
    <xf numFmtId="0" fontId="5" fillId="4" borderId="8" xfId="0" applyFont="1" applyFill="1" applyBorder="1" applyAlignment="1">
      <alignment horizontal="right" vertical="center"/>
    </xf>
    <xf numFmtId="0" fontId="4" fillId="4" borderId="7" xfId="0" applyFont="1" applyFill="1" applyBorder="1" applyAlignment="1" applyProtection="1">
      <alignment horizontal="left" vertical="center" shrinkToFit="1"/>
      <protection locked="0"/>
    </xf>
    <xf numFmtId="0" fontId="5" fillId="4" borderId="12" xfId="0" applyFont="1" applyFill="1" applyBorder="1" applyAlignment="1">
      <alignment horizontal="right" vertical="center"/>
    </xf>
    <xf numFmtId="178" fontId="13" fillId="3" borderId="9" xfId="0" applyNumberFormat="1" applyFont="1" applyFill="1" applyBorder="1">
      <alignment vertical="center"/>
    </xf>
    <xf numFmtId="38" fontId="13" fillId="3" borderId="6" xfId="2" applyFont="1" applyFill="1" applyBorder="1">
      <alignment vertical="center"/>
    </xf>
    <xf numFmtId="0" fontId="11" fillId="0" borderId="19" xfId="0" applyFont="1" applyBorder="1">
      <alignment vertical="center"/>
    </xf>
    <xf numFmtId="38" fontId="13" fillId="3" borderId="18" xfId="2" applyFont="1" applyFill="1" applyBorder="1" applyAlignment="1">
      <alignment vertical="center"/>
    </xf>
    <xf numFmtId="0" fontId="5" fillId="4" borderId="23" xfId="0" applyFont="1" applyFill="1" applyBorder="1" applyAlignment="1">
      <alignment horizontal="right" vertical="center"/>
    </xf>
    <xf numFmtId="0" fontId="4" fillId="4" borderId="24" xfId="0" applyFont="1" applyFill="1" applyBorder="1" applyAlignment="1" applyProtection="1">
      <alignment horizontal="left" vertical="center" shrinkToFit="1"/>
      <protection locked="0"/>
    </xf>
    <xf numFmtId="0" fontId="4" fillId="4" borderId="23" xfId="0" applyFont="1" applyFill="1" applyBorder="1" applyAlignment="1" applyProtection="1">
      <alignment horizontal="left" vertical="center" shrinkToFit="1"/>
      <protection locked="0"/>
    </xf>
    <xf numFmtId="0" fontId="4" fillId="4" borderId="23" xfId="0" applyFont="1" applyFill="1" applyBorder="1" applyAlignment="1" applyProtection="1">
      <alignment horizontal="left" vertical="center"/>
      <protection locked="0"/>
    </xf>
    <xf numFmtId="178" fontId="11" fillId="0" borderId="0" xfId="0" applyNumberFormat="1" applyFont="1">
      <alignment vertical="center"/>
    </xf>
    <xf numFmtId="0" fontId="14" fillId="0" borderId="0" xfId="0" applyFont="1">
      <alignment vertical="center"/>
    </xf>
  </cellXfs>
  <cellStyles count="3">
    <cellStyle name="標準" xfId="0" builtinId="0"/>
    <cellStyle name="計算" xfId="1" builtinId="22"/>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120650</xdr:colOff>
      <xdr:row>3</xdr:row>
      <xdr:rowOff>190500</xdr:rowOff>
    </xdr:from>
    <xdr:to xmlns:xdr="http://schemas.openxmlformats.org/drawingml/2006/spreadsheetDrawing">
      <xdr:col>12</xdr:col>
      <xdr:colOff>488950</xdr:colOff>
      <xdr:row>6</xdr:row>
      <xdr:rowOff>203835</xdr:rowOff>
    </xdr:to>
    <xdr:sp macro="" textlink="">
      <xdr:nvSpPr>
        <xdr:cNvPr id="2" name="テキスト ボックス 1"/>
        <xdr:cNvSpPr txBox="1"/>
      </xdr:nvSpPr>
      <xdr:spPr>
        <a:xfrm>
          <a:off x="7689850" y="1131570"/>
          <a:ext cx="2051050" cy="1031875"/>
        </a:xfrm>
        <a:prstGeom prst="rect">
          <a:avLst/>
        </a:prstGeom>
        <a:solidFill>
          <a:schemeClr val="lt1"/>
        </a:solidFill>
        <a:ln w="38100" cmpd="sng">
          <a:solidFill>
            <a:schemeClr val="accent2">
              <a:lumMod val="7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参加者自身で入力するセルをクリーム色で太枠にしています。</a:t>
          </a:r>
          <a:endParaRPr kumimoji="1" lang="en-US" altLang="ja-JP" sz="1100"/>
        </a:p>
        <a:p>
          <a:r>
            <a:rPr kumimoji="1" lang="ja-JP" altLang="en-US" sz="1100"/>
            <a:t>それ以外は入力しないようにします。</a:t>
          </a:r>
        </a:p>
      </xdr:txBody>
    </xdr:sp>
    <xdr:clientData/>
  </xdr:twoCellAnchor>
  <xdr:twoCellAnchor>
    <xdr:from xmlns:xdr="http://schemas.openxmlformats.org/drawingml/2006/spreadsheetDrawing">
      <xdr:col>3</xdr:col>
      <xdr:colOff>520700</xdr:colOff>
      <xdr:row>10</xdr:row>
      <xdr:rowOff>221615</xdr:rowOff>
    </xdr:from>
    <xdr:to xmlns:xdr="http://schemas.openxmlformats.org/drawingml/2006/spreadsheetDrawing">
      <xdr:col>7</xdr:col>
      <xdr:colOff>787400</xdr:colOff>
      <xdr:row>26</xdr:row>
      <xdr:rowOff>5715</xdr:rowOff>
    </xdr:to>
    <xdr:sp macro="" textlink="">
      <xdr:nvSpPr>
        <xdr:cNvPr id="3" name="正方形/長方形 2"/>
        <xdr:cNvSpPr/>
      </xdr:nvSpPr>
      <xdr:spPr>
        <a:xfrm>
          <a:off x="3514090" y="3613150"/>
          <a:ext cx="3220720" cy="390017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374650</xdr:colOff>
      <xdr:row>8</xdr:row>
      <xdr:rowOff>127000</xdr:rowOff>
    </xdr:from>
    <xdr:to xmlns:xdr="http://schemas.openxmlformats.org/drawingml/2006/spreadsheetDrawing">
      <xdr:col>13</xdr:col>
      <xdr:colOff>19050</xdr:colOff>
      <xdr:row>10</xdr:row>
      <xdr:rowOff>247650</xdr:rowOff>
    </xdr:to>
    <xdr:sp macro="" textlink="">
      <xdr:nvSpPr>
        <xdr:cNvPr id="5" name="吹き出し: 線 4"/>
        <xdr:cNvSpPr/>
      </xdr:nvSpPr>
      <xdr:spPr>
        <a:xfrm>
          <a:off x="7943850" y="2849880"/>
          <a:ext cx="2012950" cy="789305"/>
        </a:xfrm>
        <a:prstGeom prst="borderCallout1">
          <a:avLst>
            <a:gd name="adj1" fmla="val 18750"/>
            <a:gd name="adj2" fmla="val -8333"/>
            <a:gd name="adj3" fmla="val 132728"/>
            <a:gd name="adj4" fmla="val -92474"/>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リストから対面、</a:t>
          </a:r>
          <a:r>
            <a:rPr kumimoji="1" lang="en-US" altLang="ja-JP" sz="1100">
              <a:solidFill>
                <a:sysClr val="windowText" lastClr="000000"/>
              </a:solidFill>
            </a:rPr>
            <a:t>Zoom,</a:t>
          </a:r>
          <a:r>
            <a:rPr kumimoji="1" lang="ja-JP" altLang="en-US" sz="1100">
              <a:solidFill>
                <a:sysClr val="windowText" lastClr="000000"/>
              </a:solidFill>
            </a:rPr>
            <a:t>不参加を選びます。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56515</xdr:colOff>
      <xdr:row>10</xdr:row>
      <xdr:rowOff>203835</xdr:rowOff>
    </xdr:from>
    <xdr:to xmlns:xdr="http://schemas.openxmlformats.org/drawingml/2006/spreadsheetDrawing">
      <xdr:col>9</xdr:col>
      <xdr:colOff>101600</xdr:colOff>
      <xdr:row>25</xdr:row>
      <xdr:rowOff>241300</xdr:rowOff>
    </xdr:to>
    <xdr:sp macro="" textlink="">
      <xdr:nvSpPr>
        <xdr:cNvPr id="6" name="正方形/長方形 5"/>
        <xdr:cNvSpPr/>
      </xdr:nvSpPr>
      <xdr:spPr>
        <a:xfrm>
          <a:off x="6795770" y="3595370"/>
          <a:ext cx="875030" cy="3898265"/>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374650</xdr:colOff>
      <xdr:row>12</xdr:row>
      <xdr:rowOff>178435</xdr:rowOff>
    </xdr:from>
    <xdr:to xmlns:xdr="http://schemas.openxmlformats.org/drawingml/2006/spreadsheetDrawing">
      <xdr:col>13</xdr:col>
      <xdr:colOff>19050</xdr:colOff>
      <xdr:row>15</xdr:row>
      <xdr:rowOff>203200</xdr:rowOff>
    </xdr:to>
    <xdr:sp macro="" textlink="">
      <xdr:nvSpPr>
        <xdr:cNvPr id="7" name="吹き出し: 線 6"/>
        <xdr:cNvSpPr/>
      </xdr:nvSpPr>
      <xdr:spPr>
        <a:xfrm>
          <a:off x="7943850" y="4112260"/>
          <a:ext cx="2012950" cy="790575"/>
        </a:xfrm>
        <a:prstGeom prst="borderCallout1">
          <a:avLst>
            <a:gd name="adj1" fmla="val 18750"/>
            <a:gd name="adj2" fmla="val -8333"/>
            <a:gd name="adj3" fmla="val 40792"/>
            <a:gd name="adj4" fmla="val -4318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対面、</a:t>
          </a:r>
          <a:r>
            <a:rPr kumimoji="1" lang="en-US" altLang="ja-JP" sz="1100">
              <a:solidFill>
                <a:sysClr val="windowText" lastClr="000000"/>
              </a:solidFill>
            </a:rPr>
            <a:t>Zoom</a:t>
          </a:r>
          <a:r>
            <a:rPr kumimoji="1" lang="ja-JP" altLang="en-US" sz="1100">
              <a:solidFill>
                <a:sysClr val="windowText" lastClr="000000"/>
              </a:solidFill>
            </a:rPr>
            <a:t>が入力されると受講日数が入ります。</a:t>
          </a:r>
        </a:p>
      </xdr:txBody>
    </xdr:sp>
    <xdr:clientData/>
  </xdr:twoCellAnchor>
  <xdr:twoCellAnchor>
    <xdr:from xmlns:xdr="http://schemas.openxmlformats.org/drawingml/2006/spreadsheetDrawing">
      <xdr:col>4</xdr:col>
      <xdr:colOff>41275</xdr:colOff>
      <xdr:row>26</xdr:row>
      <xdr:rowOff>50800</xdr:rowOff>
    </xdr:from>
    <xdr:to xmlns:xdr="http://schemas.openxmlformats.org/drawingml/2006/spreadsheetDrawing">
      <xdr:col>8</xdr:col>
      <xdr:colOff>9525</xdr:colOff>
      <xdr:row>29</xdr:row>
      <xdr:rowOff>24765</xdr:rowOff>
    </xdr:to>
    <xdr:sp macro="" textlink="">
      <xdr:nvSpPr>
        <xdr:cNvPr id="8" name="正方形/長方形 7"/>
        <xdr:cNvSpPr/>
      </xdr:nvSpPr>
      <xdr:spPr>
        <a:xfrm>
          <a:off x="3613150" y="7558405"/>
          <a:ext cx="3135630" cy="739775"/>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12700</xdr:colOff>
      <xdr:row>19</xdr:row>
      <xdr:rowOff>227965</xdr:rowOff>
    </xdr:from>
    <xdr:to xmlns:xdr="http://schemas.openxmlformats.org/drawingml/2006/spreadsheetDrawing">
      <xdr:col>13</xdr:col>
      <xdr:colOff>63500</xdr:colOff>
      <xdr:row>23</xdr:row>
      <xdr:rowOff>0</xdr:rowOff>
    </xdr:to>
    <xdr:sp macro="" textlink="">
      <xdr:nvSpPr>
        <xdr:cNvPr id="9" name="吹き出し: 線 8"/>
        <xdr:cNvSpPr/>
      </xdr:nvSpPr>
      <xdr:spPr>
        <a:xfrm>
          <a:off x="8030845" y="5948680"/>
          <a:ext cx="1970405" cy="793115"/>
        </a:xfrm>
        <a:prstGeom prst="borderCallout1">
          <a:avLst>
            <a:gd name="adj1" fmla="val 18750"/>
            <a:gd name="adj2" fmla="val -8333"/>
            <a:gd name="adj3" fmla="val 227889"/>
            <a:gd name="adj4" fmla="val -82830"/>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対面、</a:t>
          </a:r>
          <a:r>
            <a:rPr kumimoji="1" lang="en-US" altLang="ja-JP" sz="1100">
              <a:solidFill>
                <a:sysClr val="windowText" lastClr="000000"/>
              </a:solidFill>
            </a:rPr>
            <a:t>Zoom</a:t>
          </a:r>
          <a:r>
            <a:rPr kumimoji="1" lang="ja-JP" altLang="en-US" sz="1100">
              <a:solidFill>
                <a:sysClr val="windowText" lastClr="000000"/>
              </a:solidFill>
            </a:rPr>
            <a:t>の参加人数が計算されます。</a:t>
          </a:r>
        </a:p>
      </xdr:txBody>
    </xdr:sp>
    <xdr:clientData/>
  </xdr:twoCellAnchor>
  <xdr:twoCellAnchor>
    <xdr:from xmlns:xdr="http://schemas.openxmlformats.org/drawingml/2006/spreadsheetDrawing">
      <xdr:col>8</xdr:col>
      <xdr:colOff>56515</xdr:colOff>
      <xdr:row>26</xdr:row>
      <xdr:rowOff>57150</xdr:rowOff>
    </xdr:from>
    <xdr:to xmlns:xdr="http://schemas.openxmlformats.org/drawingml/2006/spreadsheetDrawing">
      <xdr:col>9</xdr:col>
      <xdr:colOff>25400</xdr:colOff>
      <xdr:row>29</xdr:row>
      <xdr:rowOff>31750</xdr:rowOff>
    </xdr:to>
    <xdr:sp macro="" textlink="">
      <xdr:nvSpPr>
        <xdr:cNvPr id="10" name="正方形/長方形 9"/>
        <xdr:cNvSpPr/>
      </xdr:nvSpPr>
      <xdr:spPr>
        <a:xfrm>
          <a:off x="6795770" y="7564755"/>
          <a:ext cx="798830" cy="74041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311150</xdr:colOff>
      <xdr:row>28</xdr:row>
      <xdr:rowOff>216535</xdr:rowOff>
    </xdr:from>
    <xdr:to xmlns:xdr="http://schemas.openxmlformats.org/drawingml/2006/spreadsheetDrawing">
      <xdr:col>12</xdr:col>
      <xdr:colOff>565150</xdr:colOff>
      <xdr:row>30</xdr:row>
      <xdr:rowOff>208915</xdr:rowOff>
    </xdr:to>
    <xdr:sp macro="" textlink="">
      <xdr:nvSpPr>
        <xdr:cNvPr id="11" name="吹き出し: 線 10"/>
        <xdr:cNvSpPr/>
      </xdr:nvSpPr>
      <xdr:spPr>
        <a:xfrm>
          <a:off x="7880350" y="8234680"/>
          <a:ext cx="1936750" cy="502920"/>
        </a:xfrm>
        <a:prstGeom prst="borderCallout1">
          <a:avLst>
            <a:gd name="adj1" fmla="val 79234"/>
            <a:gd name="adj2" fmla="val -5833"/>
            <a:gd name="adj3" fmla="val 100230"/>
            <a:gd name="adj4" fmla="val -5577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出席日数、参加人数から</a:t>
          </a:r>
          <a:endParaRPr kumimoji="1" lang="en-US" altLang="ja-JP" sz="1100">
            <a:solidFill>
              <a:sysClr val="windowText" lastClr="000000"/>
            </a:solidFill>
          </a:endParaRPr>
        </a:p>
        <a:p>
          <a:pPr algn="l"/>
          <a:r>
            <a:rPr kumimoji="1" lang="ja-JP" altLang="en-US" sz="1100">
              <a:solidFill>
                <a:sysClr val="windowText" lastClr="000000"/>
              </a:solidFill>
            </a:rPr>
            <a:t>合計金額が計算されます。</a:t>
          </a:r>
        </a:p>
      </xdr:txBody>
    </xdr:sp>
    <xdr:clientData/>
  </xdr:twoCellAnchor>
  <xdr:twoCellAnchor>
    <xdr:from xmlns:xdr="http://schemas.openxmlformats.org/drawingml/2006/spreadsheetDrawing">
      <xdr:col>8</xdr:col>
      <xdr:colOff>615950</xdr:colOff>
      <xdr:row>28</xdr:row>
      <xdr:rowOff>121285</xdr:rowOff>
    </xdr:from>
    <xdr:to xmlns:xdr="http://schemas.openxmlformats.org/drawingml/2006/spreadsheetDrawing">
      <xdr:col>9</xdr:col>
      <xdr:colOff>196850</xdr:colOff>
      <xdr:row>29</xdr:row>
      <xdr:rowOff>121285</xdr:rowOff>
    </xdr:to>
    <xdr:cxnSp macro="">
      <xdr:nvCxnSpPr>
        <xdr:cNvPr id="13" name="直線コネクタ 12"/>
        <xdr:cNvCxnSpPr/>
      </xdr:nvCxnSpPr>
      <xdr:spPr>
        <a:xfrm flipH="1" flipV="1">
          <a:off x="7355205" y="8139430"/>
          <a:ext cx="410845" cy="255270"/>
        </a:xfrm>
        <a:prstGeom prst="straightConnector1">
          <a:avLst/>
        </a:prstGeom>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25400</xdr:colOff>
      <xdr:row>29</xdr:row>
      <xdr:rowOff>227965</xdr:rowOff>
    </xdr:from>
    <xdr:to xmlns:xdr="http://schemas.openxmlformats.org/drawingml/2006/spreadsheetDrawing">
      <xdr:col>8</xdr:col>
      <xdr:colOff>25400</xdr:colOff>
      <xdr:row>31</xdr:row>
      <xdr:rowOff>29210</xdr:rowOff>
    </xdr:to>
    <xdr:sp macro="" textlink="">
      <xdr:nvSpPr>
        <xdr:cNvPr id="14" name="正方形/長方形 13"/>
        <xdr:cNvSpPr/>
      </xdr:nvSpPr>
      <xdr:spPr>
        <a:xfrm>
          <a:off x="5972810" y="8501380"/>
          <a:ext cx="791845" cy="311785"/>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311150</xdr:colOff>
      <xdr:row>34</xdr:row>
      <xdr:rowOff>81915</xdr:rowOff>
    </xdr:from>
    <xdr:to xmlns:xdr="http://schemas.openxmlformats.org/drawingml/2006/spreadsheetDrawing">
      <xdr:col>12</xdr:col>
      <xdr:colOff>565150</xdr:colOff>
      <xdr:row>36</xdr:row>
      <xdr:rowOff>76200</xdr:rowOff>
    </xdr:to>
    <xdr:sp macro="" textlink="">
      <xdr:nvSpPr>
        <xdr:cNvPr id="15" name="吹き出し: 線 14"/>
        <xdr:cNvSpPr/>
      </xdr:nvSpPr>
      <xdr:spPr>
        <a:xfrm>
          <a:off x="7880350" y="9631680"/>
          <a:ext cx="1936750" cy="504825"/>
        </a:xfrm>
        <a:prstGeom prst="borderCallout1">
          <a:avLst>
            <a:gd name="adj1" fmla="val 79234"/>
            <a:gd name="adj2" fmla="val -5833"/>
            <a:gd name="adj3" fmla="val 59239"/>
            <a:gd name="adj4" fmla="val -6568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冊数を入れると計算されます。</a:t>
          </a:r>
        </a:p>
      </xdr:txBody>
    </xdr:sp>
    <xdr:clientData/>
  </xdr:twoCellAnchor>
  <xdr:twoCellAnchor>
    <xdr:from xmlns:xdr="http://schemas.openxmlformats.org/drawingml/2006/spreadsheetDrawing">
      <xdr:col>9</xdr:col>
      <xdr:colOff>330200</xdr:colOff>
      <xdr:row>44</xdr:row>
      <xdr:rowOff>88900</xdr:rowOff>
    </xdr:from>
    <xdr:to xmlns:xdr="http://schemas.openxmlformats.org/drawingml/2006/spreadsheetDrawing">
      <xdr:col>12</xdr:col>
      <xdr:colOff>584200</xdr:colOff>
      <xdr:row>46</xdr:row>
      <xdr:rowOff>76200</xdr:rowOff>
    </xdr:to>
    <xdr:sp macro="" textlink="">
      <xdr:nvSpPr>
        <xdr:cNvPr id="16" name="吹き出し: 線 15"/>
        <xdr:cNvSpPr/>
      </xdr:nvSpPr>
      <xdr:spPr>
        <a:xfrm>
          <a:off x="7899400" y="12191365"/>
          <a:ext cx="1936750" cy="504825"/>
        </a:xfrm>
        <a:prstGeom prst="borderCallout1">
          <a:avLst>
            <a:gd name="adj1" fmla="val 79234"/>
            <a:gd name="adj2" fmla="val -5833"/>
            <a:gd name="adj3" fmla="val 76960"/>
            <a:gd name="adj4" fmla="val -66402"/>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総合計が計算されます。</a:t>
          </a:r>
        </a:p>
      </xdr:txBody>
    </xdr:sp>
    <xdr:clientData/>
  </xdr:twoCellAnchor>
  <xdr:twoCellAnchor>
    <xdr:from xmlns:xdr="http://schemas.openxmlformats.org/drawingml/2006/spreadsheetDrawing">
      <xdr:col>0</xdr:col>
      <xdr:colOff>1104900</xdr:colOff>
      <xdr:row>2</xdr:row>
      <xdr:rowOff>216535</xdr:rowOff>
    </xdr:from>
    <xdr:to xmlns:xdr="http://schemas.openxmlformats.org/drawingml/2006/spreadsheetDrawing">
      <xdr:col>9</xdr:col>
      <xdr:colOff>44450</xdr:colOff>
      <xdr:row>9</xdr:row>
      <xdr:rowOff>0</xdr:rowOff>
    </xdr:to>
    <xdr:sp macro="" textlink="">
      <xdr:nvSpPr>
        <xdr:cNvPr id="17" name="正方形/長方形 16"/>
        <xdr:cNvSpPr/>
      </xdr:nvSpPr>
      <xdr:spPr>
        <a:xfrm>
          <a:off x="1104900" y="902335"/>
          <a:ext cx="6508750" cy="220218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57785</xdr:colOff>
      <xdr:row>10</xdr:row>
      <xdr:rowOff>212725</xdr:rowOff>
    </xdr:from>
    <xdr:to xmlns:xdr="http://schemas.openxmlformats.org/drawingml/2006/spreadsheetDrawing">
      <xdr:col>3</xdr:col>
      <xdr:colOff>9525</xdr:colOff>
      <xdr:row>25</xdr:row>
      <xdr:rowOff>244475</xdr:rowOff>
    </xdr:to>
    <xdr:sp macro="" textlink="">
      <xdr:nvSpPr>
        <xdr:cNvPr id="18" name="正方形/長方形 17"/>
        <xdr:cNvSpPr/>
      </xdr:nvSpPr>
      <xdr:spPr>
        <a:xfrm>
          <a:off x="1679575" y="3604260"/>
          <a:ext cx="1323340" cy="389255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M44"/>
  <sheetViews>
    <sheetView tabSelected="1" workbookViewId="0">
      <selection activeCell="H13" sqref="H13"/>
    </sheetView>
  </sheetViews>
  <sheetFormatPr defaultRowHeight="13.5"/>
  <cols>
    <col min="1" max="1" width="16.8984375" customWidth="1"/>
    <col min="2" max="2" width="4.3984375" customWidth="1"/>
    <col min="3" max="3" width="18" customWidth="1"/>
    <col min="4" max="4" width="7" customWidth="1"/>
    <col min="5" max="9" width="10.3984375" customWidth="1"/>
    <col min="10" max="10" width="2.8984375" customWidth="1"/>
    <col min="11" max="11" width="7.19921875" bestFit="1" customWidth="1"/>
  </cols>
  <sheetData>
    <row r="1" spans="1:10" ht="22.6" customHeight="1">
      <c r="A1" s="1" t="s">
        <v>39</v>
      </c>
      <c r="B1" s="1"/>
      <c r="C1" s="1"/>
      <c r="D1" s="1"/>
      <c r="E1" s="1"/>
      <c r="F1" s="1"/>
      <c r="G1" s="1"/>
      <c r="H1" s="1"/>
      <c r="I1" s="1"/>
    </row>
    <row r="2" spans="1:10" ht="20.25" customHeight="1">
      <c r="A2" s="2" t="s">
        <v>73</v>
      </c>
      <c r="B2" s="2"/>
      <c r="C2" s="2"/>
      <c r="D2" s="2"/>
      <c r="E2" s="2"/>
      <c r="F2" s="2"/>
      <c r="G2" s="2"/>
      <c r="H2" s="2"/>
      <c r="I2" s="2"/>
    </row>
    <row r="3" spans="1:10" ht="6.8" customHeight="1">
      <c r="C3" s="32"/>
    </row>
    <row r="4" spans="1:10" ht="20.100000000000001" customHeight="1">
      <c r="B4" s="18" t="s">
        <v>57</v>
      </c>
      <c r="G4" s="62" t="s">
        <v>64</v>
      </c>
      <c r="H4" s="68"/>
      <c r="I4" s="75"/>
    </row>
    <row r="5" spans="1:10" ht="26.35" customHeight="1">
      <c r="A5" s="3" t="s">
        <v>24</v>
      </c>
      <c r="B5" s="19"/>
      <c r="C5" s="33"/>
      <c r="D5" s="33"/>
      <c r="E5" s="33"/>
      <c r="F5" s="33"/>
      <c r="G5" s="63"/>
      <c r="H5" s="63"/>
      <c r="I5" s="76"/>
    </row>
    <row r="6" spans="1:10" ht="26.35" customHeight="1">
      <c r="A6" s="3" t="s">
        <v>6</v>
      </c>
      <c r="B6" s="19"/>
      <c r="C6" s="33"/>
      <c r="D6" s="33"/>
      <c r="E6" s="33"/>
      <c r="F6" s="33"/>
      <c r="G6" s="33"/>
      <c r="H6" s="33"/>
      <c r="I6" s="77"/>
    </row>
    <row r="7" spans="1:10" ht="26.35" customHeight="1">
      <c r="A7" s="4" t="s">
        <v>7</v>
      </c>
      <c r="B7" s="20" t="s">
        <v>2</v>
      </c>
      <c r="C7" s="34"/>
      <c r="D7" s="34"/>
      <c r="E7" s="34"/>
      <c r="F7" s="34"/>
      <c r="G7" s="34"/>
      <c r="H7" s="34"/>
      <c r="I7" s="78"/>
    </row>
    <row r="8" spans="1:10" ht="26.35" customHeight="1">
      <c r="A8" s="3" t="s">
        <v>1</v>
      </c>
      <c r="B8" s="19" t="s">
        <v>14</v>
      </c>
      <c r="C8" s="33"/>
      <c r="D8" s="33"/>
      <c r="E8" s="33"/>
      <c r="F8" s="33"/>
      <c r="G8" s="33"/>
      <c r="H8" s="33"/>
      <c r="I8" s="77"/>
    </row>
    <row r="9" spans="1:10" ht="26.35" customHeight="1">
      <c r="A9" s="4" t="s">
        <v>9</v>
      </c>
      <c r="B9" s="19"/>
      <c r="C9" s="33"/>
      <c r="D9" s="33"/>
      <c r="E9" s="33"/>
      <c r="F9" s="33"/>
      <c r="G9" s="64" t="s">
        <v>74</v>
      </c>
      <c r="H9" s="64"/>
      <c r="I9" s="79"/>
    </row>
    <row r="10" spans="1:10" ht="22.6" customHeight="1">
      <c r="A10" s="5" t="s">
        <v>15</v>
      </c>
      <c r="B10" s="21"/>
      <c r="C10" s="35" t="s">
        <v>77</v>
      </c>
      <c r="D10" s="45"/>
      <c r="E10" s="52">
        <v>45552</v>
      </c>
      <c r="F10" s="52">
        <v>45553</v>
      </c>
      <c r="G10" s="52">
        <v>45554</v>
      </c>
      <c r="H10" s="52">
        <v>45555</v>
      </c>
      <c r="I10" s="80" t="s">
        <v>3</v>
      </c>
    </row>
    <row r="11" spans="1:10" ht="22.6" customHeight="1">
      <c r="A11" s="5" t="s">
        <v>80</v>
      </c>
      <c r="B11" s="22"/>
      <c r="C11" s="36" t="s">
        <v>35</v>
      </c>
      <c r="D11" s="46"/>
      <c r="E11" s="36" t="s">
        <v>30</v>
      </c>
      <c r="F11" s="36" t="s">
        <v>31</v>
      </c>
      <c r="G11" s="36" t="s">
        <v>32</v>
      </c>
      <c r="H11" s="23" t="s">
        <v>20</v>
      </c>
      <c r="I11" s="81"/>
      <c r="J11" s="31"/>
    </row>
    <row r="12" spans="1:10" ht="20.100000000000001" customHeight="1">
      <c r="A12" s="5" t="s">
        <v>28</v>
      </c>
      <c r="B12" s="23" t="s">
        <v>4</v>
      </c>
      <c r="C12" s="37" t="s">
        <v>41</v>
      </c>
      <c r="D12" s="47" t="s">
        <v>27</v>
      </c>
      <c r="E12" s="53" t="s">
        <v>43</v>
      </c>
      <c r="F12" s="53" t="s">
        <v>43</v>
      </c>
      <c r="G12" s="53" t="s">
        <v>67</v>
      </c>
      <c r="H12" s="53" t="s">
        <v>67</v>
      </c>
      <c r="I12" s="82">
        <f t="shared" ref="I12:I20" si="0">SUM(COUNTIF($E12:$H12,"対面"))+(COUNTIF($E12:$H12,"Zoom"))</f>
        <v>2</v>
      </c>
    </row>
    <row r="13" spans="1:10" ht="20.100000000000001" customHeight="1">
      <c r="A13" s="5" t="s">
        <v>45</v>
      </c>
      <c r="B13" s="23">
        <v>1</v>
      </c>
      <c r="C13" s="38"/>
      <c r="D13" s="47" t="s">
        <v>27</v>
      </c>
      <c r="E13" s="54" t="s">
        <v>22</v>
      </c>
      <c r="F13" s="54" t="s">
        <v>22</v>
      </c>
      <c r="G13" s="54" t="s">
        <v>22</v>
      </c>
      <c r="H13" s="54" t="s">
        <v>22</v>
      </c>
      <c r="I13" s="82">
        <f t="shared" si="0"/>
        <v>0</v>
      </c>
    </row>
    <row r="14" spans="1:10" ht="20.100000000000001" customHeight="1">
      <c r="A14" s="5" t="s">
        <v>85</v>
      </c>
      <c r="B14" s="23">
        <v>2</v>
      </c>
      <c r="C14" s="38"/>
      <c r="D14" s="47" t="s">
        <v>27</v>
      </c>
      <c r="E14" s="54" t="s">
        <v>22</v>
      </c>
      <c r="F14" s="54" t="s">
        <v>22</v>
      </c>
      <c r="G14" s="54" t="s">
        <v>22</v>
      </c>
      <c r="H14" s="54" t="s">
        <v>22</v>
      </c>
      <c r="I14" s="82">
        <f t="shared" si="0"/>
        <v>0</v>
      </c>
    </row>
    <row r="15" spans="1:10" ht="20.100000000000001" customHeight="1">
      <c r="A15" s="5" t="s">
        <v>42</v>
      </c>
      <c r="B15" s="23">
        <v>3</v>
      </c>
      <c r="C15" s="38"/>
      <c r="D15" s="47" t="s">
        <v>27</v>
      </c>
      <c r="E15" s="54" t="s">
        <v>22</v>
      </c>
      <c r="F15" s="54" t="s">
        <v>22</v>
      </c>
      <c r="G15" s="54" t="s">
        <v>22</v>
      </c>
      <c r="H15" s="54" t="s">
        <v>22</v>
      </c>
      <c r="I15" s="82">
        <f t="shared" si="0"/>
        <v>0</v>
      </c>
    </row>
    <row r="16" spans="1:10" ht="20.100000000000001" customHeight="1">
      <c r="A16" s="6"/>
      <c r="B16" s="23">
        <v>4</v>
      </c>
      <c r="C16" s="38"/>
      <c r="D16" s="47" t="s">
        <v>27</v>
      </c>
      <c r="E16" s="54" t="s">
        <v>22</v>
      </c>
      <c r="F16" s="54" t="s">
        <v>22</v>
      </c>
      <c r="G16" s="54" t="s">
        <v>22</v>
      </c>
      <c r="H16" s="54" t="s">
        <v>22</v>
      </c>
      <c r="I16" s="82">
        <f t="shared" si="0"/>
        <v>0</v>
      </c>
    </row>
    <row r="17" spans="1:13" ht="20.100000000000001" customHeight="1">
      <c r="A17" s="6" t="s">
        <v>71</v>
      </c>
      <c r="B17" s="23">
        <v>5</v>
      </c>
      <c r="C17" s="38"/>
      <c r="D17" s="47" t="s">
        <v>27</v>
      </c>
      <c r="E17" s="54" t="s">
        <v>22</v>
      </c>
      <c r="F17" s="54" t="s">
        <v>22</v>
      </c>
      <c r="G17" s="54" t="s">
        <v>22</v>
      </c>
      <c r="H17" s="54" t="s">
        <v>22</v>
      </c>
      <c r="I17" s="82">
        <f t="shared" si="0"/>
        <v>0</v>
      </c>
    </row>
    <row r="18" spans="1:13" ht="20.100000000000001" customHeight="1">
      <c r="A18" s="6" t="s">
        <v>72</v>
      </c>
      <c r="B18" s="23">
        <v>6</v>
      </c>
      <c r="C18" s="38"/>
      <c r="D18" s="47" t="s">
        <v>27</v>
      </c>
      <c r="E18" s="54" t="s">
        <v>22</v>
      </c>
      <c r="F18" s="54" t="s">
        <v>22</v>
      </c>
      <c r="G18" s="54" t="s">
        <v>22</v>
      </c>
      <c r="H18" s="54" t="s">
        <v>22</v>
      </c>
      <c r="I18" s="82">
        <f t="shared" si="0"/>
        <v>0</v>
      </c>
    </row>
    <row r="19" spans="1:13" ht="20.100000000000001" customHeight="1">
      <c r="A19" s="7" t="s">
        <v>81</v>
      </c>
      <c r="B19" s="23">
        <v>7</v>
      </c>
      <c r="C19" s="38"/>
      <c r="D19" s="47" t="s">
        <v>27</v>
      </c>
      <c r="E19" s="54" t="s">
        <v>22</v>
      </c>
      <c r="F19" s="54" t="s">
        <v>22</v>
      </c>
      <c r="G19" s="54" t="s">
        <v>22</v>
      </c>
      <c r="H19" s="54" t="s">
        <v>22</v>
      </c>
      <c r="I19" s="82">
        <f t="shared" si="0"/>
        <v>0</v>
      </c>
    </row>
    <row r="20" spans="1:13" ht="20.100000000000001" customHeight="1">
      <c r="A20" s="7" t="s">
        <v>82</v>
      </c>
      <c r="B20" s="23">
        <v>8</v>
      </c>
      <c r="C20" s="38"/>
      <c r="D20" s="47" t="s">
        <v>27</v>
      </c>
      <c r="E20" s="54" t="s">
        <v>22</v>
      </c>
      <c r="F20" s="54" t="s">
        <v>22</v>
      </c>
      <c r="G20" s="54" t="s">
        <v>22</v>
      </c>
      <c r="H20" s="54" t="s">
        <v>22</v>
      </c>
      <c r="I20" s="82">
        <f t="shared" si="0"/>
        <v>0</v>
      </c>
    </row>
    <row r="21" spans="1:13" ht="20.100000000000001" customHeight="1">
      <c r="A21" s="7" t="s">
        <v>18</v>
      </c>
      <c r="B21" s="24" t="s">
        <v>13</v>
      </c>
      <c r="C21" s="39"/>
      <c r="D21" s="48" t="s">
        <v>40</v>
      </c>
      <c r="E21" s="55">
        <f>COUNTIF(E$13:E$20,"対面")</f>
        <v>0</v>
      </c>
      <c r="F21" s="59">
        <f>COUNTIF(F$13:F$20,"対面")</f>
        <v>0</v>
      </c>
      <c r="G21" s="59">
        <f>COUNTIF(G$13:G$20,"対面")</f>
        <v>0</v>
      </c>
      <c r="H21" s="59">
        <f>COUNTIF(H$13:H$20,"対面")</f>
        <v>0</v>
      </c>
      <c r="I21" s="83">
        <f>SUM(E21:H21)*6000</f>
        <v>0</v>
      </c>
      <c r="J21" t="s">
        <v>12</v>
      </c>
      <c r="M21" s="91"/>
    </row>
    <row r="22" spans="1:13" ht="20.100000000000001" customHeight="1">
      <c r="A22" s="7" t="s">
        <v>5</v>
      </c>
      <c r="B22" s="24" t="s">
        <v>13</v>
      </c>
      <c r="C22" s="24"/>
      <c r="D22" s="48" t="s">
        <v>43</v>
      </c>
      <c r="E22" s="56">
        <f>COUNTIF(E$13:E$20,"Zoom")</f>
        <v>0</v>
      </c>
      <c r="F22" s="60">
        <f>COUNTIF(F$13:F$20,"Zoom")</f>
        <v>0</v>
      </c>
      <c r="G22" s="60">
        <f>COUNTIF(G$13:G$20,"Zoom")</f>
        <v>0</v>
      </c>
      <c r="H22" s="60">
        <f>COUNTIF(H$13:H$20,"Zoom")</f>
        <v>0</v>
      </c>
      <c r="I22" s="83">
        <f>SUM(E22:H22)*6000</f>
        <v>0</v>
      </c>
      <c r="J22" t="s">
        <v>21</v>
      </c>
      <c r="K22" s="90"/>
    </row>
    <row r="23" spans="1:13" ht="20.100000000000001" customHeight="1">
      <c r="A23" s="8"/>
      <c r="B23" s="24" t="s">
        <v>13</v>
      </c>
      <c r="C23" s="24"/>
      <c r="D23" s="48" t="s">
        <v>83</v>
      </c>
      <c r="E23" s="56">
        <f>COUNTIF(E$13:E$20,"教職員・学生")</f>
        <v>0</v>
      </c>
      <c r="F23" s="56">
        <f>COUNTIF(F$13:F$20,"教職員・学生")</f>
        <v>0</v>
      </c>
      <c r="G23" s="56">
        <f>COUNTIF(G$13:G$20,"教職員・学生")</f>
        <v>0</v>
      </c>
      <c r="H23" s="56">
        <f>COUNTIF(H$13:H$20,"教職員・学生")</f>
        <v>0</v>
      </c>
      <c r="I23" s="83">
        <f>SUM(E23:H23)*0</f>
        <v>0</v>
      </c>
      <c r="J23" t="s">
        <v>16</v>
      </c>
      <c r="K23" s="90"/>
    </row>
    <row r="24" spans="1:13" ht="24.8" customHeight="1">
      <c r="A24" s="9"/>
      <c r="B24" s="25"/>
      <c r="C24" s="25"/>
      <c r="D24" s="49"/>
      <c r="E24" s="57"/>
      <c r="F24" s="57"/>
      <c r="G24" s="57"/>
      <c r="H24" s="69" t="s">
        <v>47</v>
      </c>
      <c r="I24" s="84">
        <f>SUM(I21+I22+I23)</f>
        <v>0</v>
      </c>
      <c r="J24" t="s">
        <v>53</v>
      </c>
      <c r="K24" s="90"/>
    </row>
    <row r="25" spans="1:13" ht="20.100000000000001" customHeight="1">
      <c r="A25" s="10" t="s">
        <v>33</v>
      </c>
      <c r="B25" s="26" t="s">
        <v>62</v>
      </c>
      <c r="C25" s="40"/>
      <c r="D25" s="40"/>
      <c r="E25" s="40"/>
      <c r="F25" s="40"/>
      <c r="G25" s="40"/>
      <c r="H25" s="38"/>
      <c r="I25" s="85" t="s">
        <v>56</v>
      </c>
    </row>
    <row r="26" spans="1:13" ht="20.100000000000001" customHeight="1">
      <c r="A26" s="11"/>
      <c r="B26" s="27"/>
      <c r="C26" s="17"/>
      <c r="D26" s="17"/>
      <c r="E26" s="17"/>
      <c r="F26" s="17"/>
      <c r="G26" s="17"/>
      <c r="H26" s="70">
        <f>H25*4000</f>
        <v>0</v>
      </c>
      <c r="I26" s="85" t="s">
        <v>25</v>
      </c>
      <c r="J26" t="s">
        <v>26</v>
      </c>
    </row>
    <row r="27" spans="1:13" ht="20.100000000000001" customHeight="1">
      <c r="A27" s="10" t="s">
        <v>68</v>
      </c>
      <c r="B27" s="26" t="s">
        <v>8</v>
      </c>
      <c r="C27" s="40"/>
      <c r="D27" s="40"/>
      <c r="E27" s="40"/>
      <c r="F27" s="40"/>
      <c r="G27" s="40"/>
      <c r="H27" s="38"/>
      <c r="I27" s="85" t="s">
        <v>56</v>
      </c>
    </row>
    <row r="28" spans="1:13" ht="20.100000000000001" customHeight="1">
      <c r="A28" s="11"/>
      <c r="B28" s="27"/>
      <c r="C28" s="17"/>
      <c r="D28" s="17"/>
      <c r="E28" s="17"/>
      <c r="F28" s="17"/>
      <c r="G28" s="17"/>
      <c r="H28" s="70">
        <f>H27*1000</f>
        <v>0</v>
      </c>
      <c r="I28" s="85" t="s">
        <v>25</v>
      </c>
      <c r="J28" t="s">
        <v>34</v>
      </c>
    </row>
    <row r="29" spans="1:13" ht="20.100000000000001" customHeight="1">
      <c r="A29" s="12"/>
      <c r="B29" s="28" t="s">
        <v>58</v>
      </c>
      <c r="C29" s="40"/>
      <c r="D29" s="40"/>
      <c r="E29" s="40"/>
      <c r="F29" s="40"/>
      <c r="G29" s="40"/>
      <c r="H29" s="38"/>
      <c r="I29" s="85" t="s">
        <v>56</v>
      </c>
    </row>
    <row r="30" spans="1:13" ht="20.100000000000001" customHeight="1">
      <c r="A30" s="13" t="s">
        <v>38</v>
      </c>
      <c r="B30" s="29" t="s">
        <v>75</v>
      </c>
      <c r="C30" s="41"/>
      <c r="D30" s="41"/>
      <c r="E30" s="41"/>
      <c r="F30" s="41"/>
      <c r="G30" s="41"/>
      <c r="H30" s="71">
        <f>H29*3080</f>
        <v>0</v>
      </c>
      <c r="I30" s="85" t="s">
        <v>25</v>
      </c>
      <c r="J30" t="s">
        <v>0</v>
      </c>
    </row>
    <row r="31" spans="1:13" ht="20.100000000000001" customHeight="1">
      <c r="A31" s="14" t="s">
        <v>23</v>
      </c>
      <c r="B31" s="28" t="s">
        <v>11</v>
      </c>
      <c r="C31" s="40"/>
      <c r="D31" s="40"/>
      <c r="E31" s="40"/>
      <c r="F31" s="40"/>
      <c r="G31" s="40"/>
      <c r="H31" s="38"/>
      <c r="I31" s="85" t="s">
        <v>56</v>
      </c>
    </row>
    <row r="32" spans="1:13" ht="20.100000000000001" customHeight="1">
      <c r="A32" s="14" t="s">
        <v>44</v>
      </c>
      <c r="B32" s="29" t="s">
        <v>36</v>
      </c>
      <c r="C32" s="41"/>
      <c r="D32" s="41"/>
      <c r="E32" s="41"/>
      <c r="F32" s="41"/>
      <c r="G32" s="41"/>
      <c r="H32" s="71">
        <f>H31*3080</f>
        <v>0</v>
      </c>
      <c r="I32" s="85" t="s">
        <v>25</v>
      </c>
      <c r="J32" t="s">
        <v>46</v>
      </c>
    </row>
    <row r="33" spans="1:10" ht="20.100000000000001" customHeight="1">
      <c r="A33" s="14" t="s">
        <v>50</v>
      </c>
      <c r="B33" s="28" t="s">
        <v>60</v>
      </c>
      <c r="C33" s="40"/>
      <c r="D33" s="40"/>
      <c r="E33" s="40"/>
      <c r="F33" s="40"/>
      <c r="G33" s="40"/>
      <c r="H33" s="38"/>
      <c r="I33" s="85" t="s">
        <v>56</v>
      </c>
    </row>
    <row r="34" spans="1:10" ht="20.100000000000001" customHeight="1">
      <c r="A34" s="14"/>
      <c r="B34" s="29" t="s">
        <v>61</v>
      </c>
      <c r="C34" s="41"/>
      <c r="D34" s="41"/>
      <c r="E34" s="41"/>
      <c r="F34" s="41"/>
      <c r="G34" s="41"/>
      <c r="H34" s="71">
        <f>H33*3080</f>
        <v>0</v>
      </c>
      <c r="I34" s="85" t="s">
        <v>25</v>
      </c>
      <c r="J34" t="s">
        <v>48</v>
      </c>
    </row>
    <row r="35" spans="1:10" ht="20.100000000000001" customHeight="1">
      <c r="A35" s="14" t="s">
        <v>10</v>
      </c>
      <c r="B35" s="28" t="s">
        <v>63</v>
      </c>
      <c r="C35" s="40"/>
      <c r="D35" s="40"/>
      <c r="E35" s="40"/>
      <c r="F35" s="40"/>
      <c r="G35" s="40"/>
      <c r="H35" s="38"/>
      <c r="I35" s="85" t="s">
        <v>56</v>
      </c>
    </row>
    <row r="36" spans="1:10" ht="20.100000000000001" customHeight="1">
      <c r="A36" s="14" t="s">
        <v>49</v>
      </c>
      <c r="B36" s="29" t="s">
        <v>76</v>
      </c>
      <c r="C36" s="41"/>
      <c r="D36" s="41"/>
      <c r="E36" s="41"/>
      <c r="F36" s="41"/>
      <c r="G36" s="41"/>
      <c r="H36" s="71">
        <f>H35*3300</f>
        <v>0</v>
      </c>
      <c r="I36" s="85" t="s">
        <v>25</v>
      </c>
      <c r="J36" t="s">
        <v>17</v>
      </c>
    </row>
    <row r="37" spans="1:10" ht="20.100000000000001" customHeight="1">
      <c r="A37" s="14"/>
      <c r="B37" s="30" t="s">
        <v>55</v>
      </c>
      <c r="C37" s="42"/>
      <c r="D37" s="42"/>
      <c r="E37" s="42"/>
      <c r="F37" s="42"/>
      <c r="G37" s="42"/>
      <c r="H37" s="38"/>
      <c r="I37" s="86" t="s">
        <v>56</v>
      </c>
    </row>
    <row r="38" spans="1:10" ht="20.100000000000001" customHeight="1">
      <c r="A38" s="15"/>
      <c r="B38" s="29" t="s">
        <v>78</v>
      </c>
      <c r="C38" s="41"/>
      <c r="D38" s="41"/>
      <c r="E38" s="41"/>
      <c r="F38" s="41"/>
      <c r="G38" s="65"/>
      <c r="H38" s="72">
        <f>H37*5060</f>
        <v>0</v>
      </c>
      <c r="I38" s="87" t="s">
        <v>25</v>
      </c>
      <c r="J38" t="s">
        <v>69</v>
      </c>
    </row>
    <row r="39" spans="1:10" ht="24.8" customHeight="1">
      <c r="D39" s="50" t="s">
        <v>70</v>
      </c>
      <c r="E39" s="50"/>
      <c r="F39" s="61"/>
      <c r="G39" s="66"/>
      <c r="H39" s="73">
        <f>SUM(H26+H28+H30+H32+H34+H36+H38)</f>
        <v>0</v>
      </c>
      <c r="I39" s="88" t="s">
        <v>25</v>
      </c>
      <c r="J39" t="s">
        <v>29</v>
      </c>
    </row>
    <row r="40" spans="1:10" ht="30.75" customHeight="1">
      <c r="A40" s="16"/>
      <c r="B40" s="31"/>
      <c r="C40" s="43" t="s">
        <v>19</v>
      </c>
      <c r="D40" s="51" t="s">
        <v>66</v>
      </c>
      <c r="E40" s="58"/>
      <c r="F40" s="58"/>
      <c r="G40" s="67">
        <f>H39+I24</f>
        <v>0</v>
      </c>
      <c r="H40" s="74"/>
      <c r="I40" s="89" t="s">
        <v>25</v>
      </c>
    </row>
    <row r="41" spans="1:10" ht="5.95" customHeight="1">
      <c r="A41" s="16"/>
      <c r="B41" s="31"/>
      <c r="C41" s="44"/>
      <c r="D41" s="44"/>
      <c r="E41" s="44"/>
      <c r="F41" s="44"/>
    </row>
    <row r="42" spans="1:10" ht="17.350000000000001" customHeight="1">
      <c r="A42" s="17" t="s">
        <v>51</v>
      </c>
      <c r="B42" s="17"/>
      <c r="C42" s="17"/>
      <c r="D42" s="17"/>
      <c r="E42" s="17"/>
      <c r="F42" s="17"/>
      <c r="G42" s="17"/>
      <c r="H42" s="17"/>
      <c r="I42" s="17"/>
    </row>
    <row r="43" spans="1:10" ht="15.95" customHeight="1">
      <c r="A43" s="17" t="s">
        <v>52</v>
      </c>
      <c r="B43" s="17"/>
      <c r="C43" s="17"/>
      <c r="D43" s="17"/>
      <c r="E43" s="17"/>
      <c r="F43" s="17"/>
      <c r="G43" s="17"/>
      <c r="H43" s="17"/>
      <c r="I43" s="17"/>
    </row>
    <row r="44" spans="1:10" ht="15.75">
      <c r="A44" s="17" t="s">
        <v>54</v>
      </c>
      <c r="B44" s="17"/>
      <c r="C44" s="17"/>
      <c r="D44" s="17"/>
      <c r="E44" s="17"/>
      <c r="F44" s="17"/>
      <c r="G44" s="17"/>
      <c r="H44" s="17"/>
      <c r="I44" s="17"/>
    </row>
  </sheetData>
  <sheetProtection sheet="1" objects="1" scenarios="1" selectLockedCells="1"/>
  <mergeCells count="34">
    <mergeCell ref="A1:I1"/>
    <mergeCell ref="A2:I2"/>
    <mergeCell ref="G4:I4"/>
    <mergeCell ref="B5:I5"/>
    <mergeCell ref="B6:I6"/>
    <mergeCell ref="B7:I7"/>
    <mergeCell ref="B8:I8"/>
    <mergeCell ref="B9:F9"/>
    <mergeCell ref="G9:I9"/>
    <mergeCell ref="C10:D10"/>
    <mergeCell ref="B21:C21"/>
    <mergeCell ref="B22:C22"/>
    <mergeCell ref="B23:C23"/>
    <mergeCell ref="B29:G29"/>
    <mergeCell ref="B30:G30"/>
    <mergeCell ref="B31:G31"/>
    <mergeCell ref="B32:G32"/>
    <mergeCell ref="B33:G33"/>
    <mergeCell ref="B34:G34"/>
    <mergeCell ref="B35:G35"/>
    <mergeCell ref="B36:G36"/>
    <mergeCell ref="B37:G37"/>
    <mergeCell ref="B38:G38"/>
    <mergeCell ref="D39:F39"/>
    <mergeCell ref="D40:F40"/>
    <mergeCell ref="G40:H40"/>
    <mergeCell ref="A42:I42"/>
    <mergeCell ref="A43:I43"/>
    <mergeCell ref="A44:I44"/>
    <mergeCell ref="I10:I11"/>
    <mergeCell ref="A25:A26"/>
    <mergeCell ref="B25:G26"/>
    <mergeCell ref="A27:A28"/>
    <mergeCell ref="B27:G28"/>
  </mergeCells>
  <phoneticPr fontId="2"/>
  <dataValidations count="2">
    <dataValidation type="list" allowBlank="1" showDropDown="0" showInputMessage="1" showErrorMessage="1" errorTitle="〇か×を選んでください" error="〇か×を選んでください" sqref="E12:H12">
      <formula1>"対面,Zoom,不参加"</formula1>
    </dataValidation>
    <dataValidation type="list" allowBlank="1" showDropDown="0" showInputMessage="1" showErrorMessage="1" errorTitle="〇か×を選んでください" error="〇か×を選んでください" sqref="E13:H20">
      <formula1>"　,対面,Zoom,教職員・学生,不参加"</formula1>
    </dataValidation>
  </dataValidations>
  <pageMargins left="0.31496062992125984" right="0" top="0.15748031496062992" bottom="0.15748031496062992" header="0.11811023622047244" footer="0.11811023622047244"/>
  <pageSetup paperSize="9" scale="9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K50"/>
  <sheetViews>
    <sheetView workbookViewId="0">
      <selection activeCell="A3" sqref="A3"/>
    </sheetView>
  </sheetViews>
  <sheetFormatPr defaultRowHeight="13.3"/>
  <cols>
    <col min="1" max="1" width="16.8984375" customWidth="1"/>
    <col min="2" max="2" width="4.3984375" customWidth="1"/>
    <col min="3" max="3" width="18" customWidth="1"/>
    <col min="4" max="4" width="7.59765625" customWidth="1"/>
    <col min="5" max="8" width="10.3984375" customWidth="1"/>
    <col min="9" max="9" width="10.8984375" customWidth="1"/>
    <col min="10" max="10" width="5.8984375" bestFit="1" customWidth="1"/>
    <col min="11" max="11" width="7.19921875" bestFit="1" customWidth="1"/>
  </cols>
  <sheetData>
    <row r="1" spans="1:10" ht="27" customHeight="1">
      <c r="A1" s="1" t="s">
        <v>39</v>
      </c>
      <c r="B1" s="1"/>
      <c r="C1" s="1"/>
      <c r="D1" s="1"/>
      <c r="E1" s="1"/>
      <c r="F1" s="1"/>
      <c r="G1" s="1"/>
      <c r="H1" s="1"/>
      <c r="I1" s="1"/>
    </row>
    <row r="2" spans="1:10" ht="27" customHeight="1">
      <c r="A2" s="92" t="s">
        <v>73</v>
      </c>
      <c r="B2" s="92"/>
      <c r="C2" s="92"/>
      <c r="D2" s="92"/>
      <c r="E2" s="92"/>
      <c r="F2" s="92"/>
      <c r="G2" s="92"/>
      <c r="H2" s="92"/>
      <c r="I2" s="92"/>
    </row>
    <row r="3" spans="1:10" ht="20.100000000000001" customHeight="1">
      <c r="C3" s="32"/>
    </row>
    <row r="4" spans="1:10" ht="20.100000000000001" customHeight="1">
      <c r="B4" s="18" t="s">
        <v>57</v>
      </c>
      <c r="G4" s="116" t="s">
        <v>64</v>
      </c>
      <c r="H4" s="118"/>
      <c r="I4" s="123"/>
    </row>
    <row r="5" spans="1:10" ht="30.05" customHeight="1">
      <c r="A5" s="93" t="s">
        <v>24</v>
      </c>
      <c r="B5" s="105"/>
      <c r="C5" s="109"/>
      <c r="D5" s="109"/>
      <c r="E5" s="109"/>
      <c r="F5" s="109"/>
      <c r="G5" s="117"/>
      <c r="H5" s="117"/>
      <c r="I5" s="124"/>
    </row>
    <row r="6" spans="1:10" ht="30.05" customHeight="1">
      <c r="A6" s="93" t="s">
        <v>6</v>
      </c>
      <c r="B6" s="105"/>
      <c r="C6" s="109"/>
      <c r="D6" s="109"/>
      <c r="E6" s="109"/>
      <c r="F6" s="109"/>
      <c r="G6" s="109"/>
      <c r="H6" s="109"/>
      <c r="I6" s="125"/>
    </row>
    <row r="7" spans="1:10" ht="30.05" customHeight="1">
      <c r="A7" s="94" t="s">
        <v>7</v>
      </c>
      <c r="B7" s="106" t="s">
        <v>2</v>
      </c>
      <c r="C7" s="110"/>
      <c r="D7" s="110"/>
      <c r="E7" s="110"/>
      <c r="F7" s="110"/>
      <c r="G7" s="110"/>
      <c r="H7" s="110"/>
      <c r="I7" s="126"/>
    </row>
    <row r="8" spans="1:10" ht="30.05" customHeight="1">
      <c r="A8" s="93" t="s">
        <v>1</v>
      </c>
      <c r="B8" s="105" t="s">
        <v>14</v>
      </c>
      <c r="C8" s="109"/>
      <c r="D8" s="109"/>
      <c r="E8" s="109"/>
      <c r="F8" s="109"/>
      <c r="G8" s="109"/>
      <c r="H8" s="109"/>
      <c r="I8" s="125"/>
    </row>
    <row r="9" spans="1:10" ht="30.05" customHeight="1">
      <c r="A9" s="94" t="s">
        <v>9</v>
      </c>
      <c r="B9" s="105"/>
      <c r="C9" s="109"/>
      <c r="D9" s="109"/>
      <c r="E9" s="109"/>
      <c r="F9" s="109"/>
      <c r="G9" s="109"/>
      <c r="H9" s="109"/>
      <c r="I9" s="125"/>
    </row>
    <row r="10" spans="1:10" ht="22.6" customHeight="1">
      <c r="A10" s="95" t="s">
        <v>15</v>
      </c>
      <c r="B10" s="107"/>
      <c r="C10" s="35" t="s">
        <v>77</v>
      </c>
      <c r="D10" s="45"/>
      <c r="E10" s="52">
        <v>45552</v>
      </c>
      <c r="F10" s="52">
        <v>45553</v>
      </c>
      <c r="G10" s="52">
        <v>45554</v>
      </c>
      <c r="H10" s="52">
        <v>45555</v>
      </c>
      <c r="I10" s="80" t="s">
        <v>3</v>
      </c>
    </row>
    <row r="11" spans="1:10" ht="22.6" customHeight="1">
      <c r="A11" s="96" t="s">
        <v>80</v>
      </c>
      <c r="B11" s="22"/>
      <c r="C11" s="36" t="s">
        <v>35</v>
      </c>
      <c r="D11" s="46"/>
      <c r="E11" s="36" t="s">
        <v>30</v>
      </c>
      <c r="F11" s="36" t="s">
        <v>31</v>
      </c>
      <c r="G11" s="36" t="s">
        <v>32</v>
      </c>
      <c r="H11" s="23" t="s">
        <v>20</v>
      </c>
      <c r="I11" s="81"/>
      <c r="J11" s="31"/>
    </row>
    <row r="12" spans="1:10" ht="20.100000000000001" customHeight="1">
      <c r="A12" s="96" t="s">
        <v>28</v>
      </c>
      <c r="B12" s="28">
        <v>1</v>
      </c>
      <c r="C12" s="111"/>
      <c r="D12" s="113" t="s">
        <v>27</v>
      </c>
      <c r="E12" s="114"/>
      <c r="F12" s="114"/>
      <c r="G12" s="114"/>
      <c r="H12" s="114"/>
      <c r="I12" s="82">
        <f t="shared" ref="I12:I26" si="0">SUM(COUNTIF($E12:$H12,"対面"))+(COUNTIF($E12:$H12,"Zoom"))</f>
        <v>0</v>
      </c>
    </row>
    <row r="13" spans="1:10" ht="20.100000000000001" customHeight="1">
      <c r="A13" s="97" t="s">
        <v>45</v>
      </c>
      <c r="B13" s="28">
        <v>2</v>
      </c>
      <c r="C13" s="111"/>
      <c r="D13" s="113" t="s">
        <v>27</v>
      </c>
      <c r="E13" s="114" t="s">
        <v>65</v>
      </c>
      <c r="F13" s="114"/>
      <c r="G13" s="114"/>
      <c r="H13" s="114"/>
      <c r="I13" s="82">
        <f t="shared" si="0"/>
        <v>1</v>
      </c>
    </row>
    <row r="14" spans="1:10" ht="20.100000000000001" customHeight="1">
      <c r="A14" s="97" t="s">
        <v>84</v>
      </c>
      <c r="B14" s="28">
        <v>3</v>
      </c>
      <c r="C14" s="111"/>
      <c r="D14" s="113" t="s">
        <v>27</v>
      </c>
      <c r="E14" s="114"/>
      <c r="F14" s="114"/>
      <c r="G14" s="114"/>
      <c r="H14" s="114"/>
      <c r="I14" s="82">
        <f t="shared" si="0"/>
        <v>0</v>
      </c>
    </row>
    <row r="15" spans="1:10" ht="20.100000000000001" customHeight="1">
      <c r="A15" s="96" t="s">
        <v>42</v>
      </c>
      <c r="B15" s="28">
        <v>4</v>
      </c>
      <c r="C15" s="111"/>
      <c r="D15" s="113" t="s">
        <v>27</v>
      </c>
      <c r="E15" s="114"/>
      <c r="F15" s="114"/>
      <c r="G15" s="114"/>
      <c r="H15" s="114"/>
      <c r="I15" s="82">
        <f t="shared" si="0"/>
        <v>0</v>
      </c>
    </row>
    <row r="16" spans="1:10" ht="20.100000000000001" customHeight="1">
      <c r="A16" s="96"/>
      <c r="B16" s="28">
        <v>5</v>
      </c>
      <c r="C16" s="111"/>
      <c r="D16" s="113" t="s">
        <v>27</v>
      </c>
      <c r="E16" s="114"/>
      <c r="F16" s="114"/>
      <c r="G16" s="114"/>
      <c r="H16" s="114"/>
      <c r="I16" s="82">
        <f t="shared" si="0"/>
        <v>0</v>
      </c>
    </row>
    <row r="17" spans="1:11" ht="20.100000000000001" customHeight="1">
      <c r="A17" s="96" t="s">
        <v>71</v>
      </c>
      <c r="B17" s="28">
        <v>6</v>
      </c>
      <c r="C17" s="111"/>
      <c r="D17" s="113" t="s">
        <v>27</v>
      </c>
      <c r="E17" s="114"/>
      <c r="F17" s="114"/>
      <c r="G17" s="114"/>
      <c r="H17" s="114"/>
      <c r="I17" s="82">
        <f t="shared" si="0"/>
        <v>0</v>
      </c>
    </row>
    <row r="18" spans="1:11" ht="20.100000000000001" customHeight="1">
      <c r="A18" s="96" t="s">
        <v>72</v>
      </c>
      <c r="B18" s="28">
        <v>7</v>
      </c>
      <c r="C18" s="111"/>
      <c r="D18" s="113" t="s">
        <v>27</v>
      </c>
      <c r="E18" s="114"/>
      <c r="F18" s="114"/>
      <c r="G18" s="114"/>
      <c r="H18" s="114"/>
      <c r="I18" s="82">
        <f t="shared" si="0"/>
        <v>0</v>
      </c>
    </row>
    <row r="19" spans="1:11" ht="20.100000000000001" customHeight="1">
      <c r="A19" s="96" t="s">
        <v>81</v>
      </c>
      <c r="B19" s="28">
        <v>8</v>
      </c>
      <c r="C19" s="111"/>
      <c r="D19" s="113" t="s">
        <v>27</v>
      </c>
      <c r="E19" s="114"/>
      <c r="F19" s="114"/>
      <c r="G19" s="114"/>
      <c r="H19" s="114"/>
      <c r="I19" s="82">
        <f t="shared" si="0"/>
        <v>0</v>
      </c>
    </row>
    <row r="20" spans="1:11" ht="20.100000000000001" customHeight="1">
      <c r="A20" s="96" t="s">
        <v>82</v>
      </c>
      <c r="B20" s="28">
        <v>9</v>
      </c>
      <c r="C20" s="111"/>
      <c r="D20" s="113" t="s">
        <v>27</v>
      </c>
      <c r="E20" s="114"/>
      <c r="F20" s="114"/>
      <c r="G20" s="114"/>
      <c r="H20" s="114"/>
      <c r="I20" s="82">
        <f t="shared" si="0"/>
        <v>0</v>
      </c>
    </row>
    <row r="21" spans="1:11" ht="20.100000000000001" customHeight="1">
      <c r="A21" s="96" t="s">
        <v>18</v>
      </c>
      <c r="B21" s="28">
        <v>10</v>
      </c>
      <c r="C21" s="111"/>
      <c r="D21" s="113" t="s">
        <v>27</v>
      </c>
      <c r="E21" s="114"/>
      <c r="F21" s="114"/>
      <c r="G21" s="114"/>
      <c r="H21" s="114"/>
      <c r="I21" s="82">
        <f t="shared" si="0"/>
        <v>0</v>
      </c>
    </row>
    <row r="22" spans="1:11" ht="20.100000000000001" customHeight="1">
      <c r="A22" s="96" t="s">
        <v>5</v>
      </c>
      <c r="B22" s="28">
        <v>11</v>
      </c>
      <c r="C22" s="111"/>
      <c r="D22" s="113" t="s">
        <v>27</v>
      </c>
      <c r="E22" s="114"/>
      <c r="F22" s="114"/>
      <c r="G22" s="114"/>
      <c r="H22" s="114"/>
      <c r="I22" s="82">
        <f t="shared" si="0"/>
        <v>0</v>
      </c>
    </row>
    <row r="23" spans="1:11" ht="20.100000000000001" customHeight="1">
      <c r="A23" s="96"/>
      <c r="B23" s="28">
        <v>12</v>
      </c>
      <c r="C23" s="111"/>
      <c r="D23" s="113" t="s">
        <v>27</v>
      </c>
      <c r="E23" s="114"/>
      <c r="F23" s="114"/>
      <c r="G23" s="114"/>
      <c r="H23" s="114"/>
      <c r="I23" s="82">
        <f t="shared" si="0"/>
        <v>0</v>
      </c>
    </row>
    <row r="24" spans="1:11" ht="20.100000000000001" customHeight="1">
      <c r="A24" s="96"/>
      <c r="B24" s="28">
        <v>13</v>
      </c>
      <c r="C24" s="111"/>
      <c r="D24" s="113" t="s">
        <v>27</v>
      </c>
      <c r="E24" s="114"/>
      <c r="F24" s="114"/>
      <c r="G24" s="114"/>
      <c r="H24" s="114"/>
      <c r="I24" s="82">
        <f t="shared" si="0"/>
        <v>0</v>
      </c>
    </row>
    <row r="25" spans="1:11" ht="20.100000000000001" customHeight="1">
      <c r="A25" s="96"/>
      <c r="B25" s="28">
        <v>14</v>
      </c>
      <c r="C25" s="111"/>
      <c r="D25" s="113" t="s">
        <v>27</v>
      </c>
      <c r="E25" s="114"/>
      <c r="F25" s="114"/>
      <c r="G25" s="114"/>
      <c r="H25" s="114"/>
      <c r="I25" s="82">
        <f t="shared" si="0"/>
        <v>0</v>
      </c>
    </row>
    <row r="26" spans="1:11" ht="20.100000000000001" customHeight="1">
      <c r="A26" s="96"/>
      <c r="B26" s="28">
        <v>15</v>
      </c>
      <c r="C26" s="111"/>
      <c r="D26" s="113" t="s">
        <v>27</v>
      </c>
      <c r="E26" s="114"/>
      <c r="F26" s="114"/>
      <c r="G26" s="114"/>
      <c r="H26" s="114"/>
      <c r="I26" s="82">
        <f t="shared" si="0"/>
        <v>0</v>
      </c>
    </row>
    <row r="27" spans="1:11" ht="20.100000000000001" customHeight="1">
      <c r="A27" s="96"/>
      <c r="B27" s="108" t="s">
        <v>13</v>
      </c>
      <c r="C27" s="112"/>
      <c r="D27" s="24" t="s">
        <v>40</v>
      </c>
      <c r="E27" s="55">
        <f>COUNTIF(E$12:E$26,"対面")</f>
        <v>1</v>
      </c>
      <c r="F27" s="59">
        <f>COUNTIF(F$12:F$26,"対面")</f>
        <v>0</v>
      </c>
      <c r="G27" s="59">
        <f>COUNTIF(G$12:G$26,"対面")</f>
        <v>0</v>
      </c>
      <c r="H27" s="59">
        <f>COUNTIF(H$12:H$26,"対面")</f>
        <v>0</v>
      </c>
      <c r="I27" s="83">
        <f>SUM(E27:H27)*6000</f>
        <v>6000</v>
      </c>
      <c r="J27" t="s">
        <v>12</v>
      </c>
    </row>
    <row r="28" spans="1:11" ht="20.100000000000001" customHeight="1">
      <c r="A28" s="96"/>
      <c r="B28" s="108" t="s">
        <v>13</v>
      </c>
      <c r="C28" s="112"/>
      <c r="D28" s="24" t="s">
        <v>43</v>
      </c>
      <c r="E28" s="55">
        <v>0</v>
      </c>
      <c r="F28" s="59">
        <v>0</v>
      </c>
      <c r="G28" s="59">
        <v>0</v>
      </c>
      <c r="H28" s="59">
        <v>0</v>
      </c>
      <c r="I28" s="83">
        <v>0</v>
      </c>
    </row>
    <row r="29" spans="1:11" ht="20.100000000000001" customHeight="1">
      <c r="A29" s="98"/>
      <c r="B29" s="24" t="s">
        <v>13</v>
      </c>
      <c r="C29" s="24"/>
      <c r="D29" s="24" t="s">
        <v>83</v>
      </c>
      <c r="E29" s="56">
        <f>COUNTIF(E$12:E$26,"Zoom")</f>
        <v>0</v>
      </c>
      <c r="F29" s="60">
        <f>COUNTIF(F$12:F$26,"Zoom")</f>
        <v>0</v>
      </c>
      <c r="G29" s="60">
        <f>COUNTIF(G$12:G$26,"Zoom")</f>
        <v>0</v>
      </c>
      <c r="H29" s="60">
        <f>COUNTIF(H$12:H$26,"Zoom")</f>
        <v>0</v>
      </c>
      <c r="I29" s="83">
        <f>SUM(E29:H29)*6000</f>
        <v>0</v>
      </c>
      <c r="J29" t="s">
        <v>21</v>
      </c>
      <c r="K29" s="90"/>
    </row>
    <row r="30" spans="1:11" ht="20.100000000000001" customHeight="1">
      <c r="A30" s="99"/>
      <c r="B30" s="25"/>
      <c r="C30" s="25"/>
      <c r="D30" s="49"/>
      <c r="E30" s="115"/>
      <c r="F30" s="115"/>
      <c r="G30" s="115"/>
      <c r="H30" s="115"/>
      <c r="I30" s="127"/>
      <c r="K30" s="90"/>
    </row>
    <row r="31" spans="1:11" ht="20.100000000000001" customHeight="1">
      <c r="A31" s="100" t="s">
        <v>37</v>
      </c>
      <c r="B31" s="28" t="s">
        <v>79</v>
      </c>
      <c r="C31" s="40"/>
      <c r="D31" s="40"/>
      <c r="E31" s="40"/>
      <c r="F31" s="40"/>
      <c r="G31" s="40"/>
      <c r="H31" s="119"/>
      <c r="I31" s="85" t="s">
        <v>56</v>
      </c>
    </row>
    <row r="32" spans="1:11" ht="20.100000000000001" customHeight="1">
      <c r="A32" s="11"/>
      <c r="B32" s="27"/>
      <c r="C32" s="17"/>
      <c r="D32" s="17"/>
      <c r="E32" s="17"/>
      <c r="F32" s="17"/>
      <c r="G32" s="17"/>
      <c r="H32" s="120">
        <f>H31*4000</f>
        <v>0</v>
      </c>
      <c r="I32" s="85" t="s">
        <v>25</v>
      </c>
      <c r="J32" t="s">
        <v>16</v>
      </c>
    </row>
    <row r="33" spans="1:10" ht="20.100000000000001" customHeight="1">
      <c r="A33" s="10" t="s">
        <v>68</v>
      </c>
      <c r="B33" s="26" t="s">
        <v>8</v>
      </c>
      <c r="C33" s="40"/>
      <c r="D33" s="40"/>
      <c r="E33" s="40"/>
      <c r="F33" s="40"/>
      <c r="G33" s="40"/>
      <c r="H33" s="38"/>
      <c r="I33" s="85" t="s">
        <v>56</v>
      </c>
    </row>
    <row r="34" spans="1:10" ht="20.100000000000001" customHeight="1">
      <c r="A34" s="11"/>
      <c r="B34" s="27"/>
      <c r="C34" s="17"/>
      <c r="D34" s="17"/>
      <c r="E34" s="17"/>
      <c r="F34" s="17"/>
      <c r="G34" s="17"/>
      <c r="H34" s="70">
        <f>H33*1000</f>
        <v>0</v>
      </c>
      <c r="I34" s="85" t="s">
        <v>25</v>
      </c>
      <c r="J34" t="s">
        <v>34</v>
      </c>
    </row>
    <row r="35" spans="1:10" ht="20.100000000000001" customHeight="1">
      <c r="A35" s="101"/>
      <c r="B35" s="28" t="s">
        <v>58</v>
      </c>
      <c r="C35" s="40"/>
      <c r="D35" s="40"/>
      <c r="E35" s="40"/>
      <c r="F35" s="40"/>
      <c r="G35" s="40"/>
      <c r="H35" s="111"/>
      <c r="I35" s="85" t="s">
        <v>56</v>
      </c>
    </row>
    <row r="36" spans="1:10" ht="20.100000000000001" customHeight="1">
      <c r="A36" s="102" t="s">
        <v>38</v>
      </c>
      <c r="B36" s="29" t="s">
        <v>75</v>
      </c>
      <c r="C36" s="41"/>
      <c r="D36" s="41"/>
      <c r="E36" s="41"/>
      <c r="F36" s="41"/>
      <c r="G36" s="41"/>
      <c r="H36" s="71">
        <f>H35*3080</f>
        <v>0</v>
      </c>
      <c r="I36" s="85" t="s">
        <v>25</v>
      </c>
      <c r="J36" t="s">
        <v>26</v>
      </c>
    </row>
    <row r="37" spans="1:10" ht="20.100000000000001" customHeight="1">
      <c r="A37" s="14"/>
      <c r="B37" s="28" t="s">
        <v>11</v>
      </c>
      <c r="C37" s="40"/>
      <c r="D37" s="40"/>
      <c r="E37" s="40"/>
      <c r="F37" s="40"/>
      <c r="G37" s="40"/>
      <c r="H37" s="111"/>
      <c r="I37" s="85" t="s">
        <v>56</v>
      </c>
    </row>
    <row r="38" spans="1:10" ht="20.100000000000001" customHeight="1">
      <c r="A38" s="14" t="s">
        <v>44</v>
      </c>
      <c r="B38" s="29" t="s">
        <v>36</v>
      </c>
      <c r="C38" s="41"/>
      <c r="D38" s="41"/>
      <c r="E38" s="41"/>
      <c r="F38" s="41"/>
      <c r="G38" s="41"/>
      <c r="H38" s="71"/>
      <c r="I38" s="85" t="s">
        <v>25</v>
      </c>
      <c r="J38" t="s">
        <v>34</v>
      </c>
    </row>
    <row r="39" spans="1:10" ht="20.100000000000001" customHeight="1">
      <c r="A39" s="14" t="s">
        <v>50</v>
      </c>
      <c r="B39" s="28" t="s">
        <v>60</v>
      </c>
      <c r="C39" s="40"/>
      <c r="D39" s="40"/>
      <c r="E39" s="40"/>
      <c r="F39" s="40"/>
      <c r="G39" s="40"/>
      <c r="H39" s="111"/>
      <c r="I39" s="85" t="s">
        <v>56</v>
      </c>
    </row>
    <row r="40" spans="1:10" ht="20.100000000000001" customHeight="1">
      <c r="A40" s="14"/>
      <c r="B40" s="29" t="s">
        <v>61</v>
      </c>
      <c r="C40" s="41"/>
      <c r="D40" s="41"/>
      <c r="E40" s="41"/>
      <c r="F40" s="41"/>
      <c r="G40" s="41"/>
      <c r="H40" s="71">
        <f>H39*3080</f>
        <v>0</v>
      </c>
      <c r="I40" s="85" t="s">
        <v>25</v>
      </c>
      <c r="J40" t="s">
        <v>0</v>
      </c>
    </row>
    <row r="41" spans="1:10" ht="20.100000000000001" customHeight="1">
      <c r="A41" s="14" t="s">
        <v>10</v>
      </c>
      <c r="B41" s="28" t="s">
        <v>63</v>
      </c>
      <c r="C41" s="40"/>
      <c r="D41" s="40"/>
      <c r="E41" s="40"/>
      <c r="F41" s="40"/>
      <c r="G41" s="40"/>
      <c r="H41" s="111"/>
      <c r="I41" s="85" t="s">
        <v>56</v>
      </c>
    </row>
    <row r="42" spans="1:10" ht="20.100000000000001" customHeight="1">
      <c r="A42" s="14" t="s">
        <v>49</v>
      </c>
      <c r="B42" s="29" t="s">
        <v>76</v>
      </c>
      <c r="C42" s="41"/>
      <c r="D42" s="41"/>
      <c r="E42" s="41"/>
      <c r="F42" s="41"/>
      <c r="G42" s="41"/>
      <c r="H42" s="71">
        <f>H41*3080</f>
        <v>0</v>
      </c>
      <c r="I42" s="85" t="s">
        <v>25</v>
      </c>
      <c r="J42" t="s">
        <v>46</v>
      </c>
    </row>
    <row r="43" spans="1:10" ht="20.100000000000001" customHeight="1">
      <c r="A43" s="14"/>
      <c r="B43" s="30" t="s">
        <v>55</v>
      </c>
      <c r="C43" s="42"/>
      <c r="D43" s="42"/>
      <c r="E43" s="42"/>
      <c r="F43" s="42"/>
      <c r="G43" s="42"/>
      <c r="H43" s="111"/>
      <c r="I43" s="86" t="s">
        <v>56</v>
      </c>
    </row>
    <row r="44" spans="1:10" ht="20.100000000000001" customHeight="1">
      <c r="A44" s="103"/>
      <c r="B44" s="29" t="s">
        <v>78</v>
      </c>
      <c r="C44" s="41"/>
      <c r="D44" s="41"/>
      <c r="E44" s="41"/>
      <c r="F44" s="41"/>
      <c r="G44" s="65"/>
      <c r="H44" s="72">
        <f>H43*5060</f>
        <v>0</v>
      </c>
      <c r="I44" s="85" t="s">
        <v>25</v>
      </c>
      <c r="J44" t="s">
        <v>48</v>
      </c>
    </row>
    <row r="45" spans="1:10" ht="15.95" customHeight="1">
      <c r="H45" s="121"/>
      <c r="I45" s="128"/>
    </row>
    <row r="46" spans="1:10" ht="24.8" customHeight="1">
      <c r="A46" s="104" t="s">
        <v>59</v>
      </c>
      <c r="G46" s="73">
        <f>H32+H36+H38+H40+H42+H44</f>
        <v>0</v>
      </c>
      <c r="H46" s="122"/>
      <c r="I46" s="85" t="s">
        <v>25</v>
      </c>
    </row>
    <row r="47" spans="1:10" ht="11.25" customHeight="1"/>
    <row r="48" spans="1:10" ht="15.95" customHeight="1">
      <c r="A48" s="17" t="s">
        <v>51</v>
      </c>
      <c r="B48" s="17"/>
      <c r="C48" s="17"/>
      <c r="D48" s="17"/>
      <c r="E48" s="17"/>
      <c r="F48" s="17"/>
      <c r="G48" s="17"/>
      <c r="H48" s="17"/>
      <c r="I48" s="17"/>
    </row>
    <row r="49" spans="1:9" ht="15.95" customHeight="1">
      <c r="A49" s="17" t="s">
        <v>52</v>
      </c>
      <c r="B49" s="17"/>
      <c r="C49" s="17"/>
      <c r="D49" s="17"/>
      <c r="E49" s="17"/>
      <c r="F49" s="17"/>
      <c r="G49" s="17"/>
      <c r="H49" s="17"/>
      <c r="I49" s="17"/>
    </row>
    <row r="50" spans="1:9" ht="14.95">
      <c r="A50" s="17" t="s">
        <v>54</v>
      </c>
      <c r="B50" s="17"/>
      <c r="C50" s="17"/>
      <c r="D50" s="17"/>
      <c r="E50" s="17"/>
      <c r="F50" s="17"/>
      <c r="G50" s="17"/>
      <c r="H50" s="17"/>
      <c r="I50" s="17"/>
    </row>
  </sheetData>
  <mergeCells count="31">
    <mergeCell ref="A1:I1"/>
    <mergeCell ref="A2:I2"/>
    <mergeCell ref="G4:I4"/>
    <mergeCell ref="B5:I5"/>
    <mergeCell ref="B6:I6"/>
    <mergeCell ref="B7:I7"/>
    <mergeCell ref="B8:I8"/>
    <mergeCell ref="B9:I9"/>
    <mergeCell ref="C10:D10"/>
    <mergeCell ref="B27:C27"/>
    <mergeCell ref="B28:C28"/>
    <mergeCell ref="B29:C29"/>
    <mergeCell ref="B35:G35"/>
    <mergeCell ref="B36:G36"/>
    <mergeCell ref="B37:G37"/>
    <mergeCell ref="B38:G38"/>
    <mergeCell ref="B39:G39"/>
    <mergeCell ref="B40:G40"/>
    <mergeCell ref="B41:G41"/>
    <mergeCell ref="B42:G42"/>
    <mergeCell ref="B43:G43"/>
    <mergeCell ref="B44:G44"/>
    <mergeCell ref="G46:H46"/>
    <mergeCell ref="A48:I48"/>
    <mergeCell ref="A49:I49"/>
    <mergeCell ref="A50:I50"/>
    <mergeCell ref="I10:I11"/>
    <mergeCell ref="A31:A32"/>
    <mergeCell ref="B31:G32"/>
    <mergeCell ref="A33:A34"/>
    <mergeCell ref="B33:G34"/>
  </mergeCells>
  <phoneticPr fontId="2"/>
  <dataValidations count="1">
    <dataValidation type="list" allowBlank="1" showDropDown="0" showInputMessage="1" showErrorMessage="1" errorTitle="〇か×を選んでください" error="〇か×を選んでください" sqref="E12:H26">
      <formula1>"対面,Zoom,不参加"</formula1>
    </dataValidation>
  </dataValidations>
  <pageMargins left="0.51181102362204722" right="0.31496062992125984" top="0.55118110236220474" bottom="0.55118110236220474" header="0.31496062992125984" footer="0.11811023622047244"/>
  <pageSetup paperSize="8"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申込書 スタートアップ </vt:lpstr>
      <vt:lpstr>申込書 解説</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住まいと環境　東北フォーラム</dc:creator>
  <cp:lastModifiedBy>赤井仁志</cp:lastModifiedBy>
  <cp:lastPrinted>2023-04-21T00:56:45Z</cp:lastPrinted>
  <dcterms:created xsi:type="dcterms:W3CDTF">2016-05-30T06:41:13Z</dcterms:created>
  <dcterms:modified xsi:type="dcterms:W3CDTF">2024-02-29T11:11:46Z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2024-02-29T11:11:46Z</vt:filetime>
  </property>
</Properties>
</file>